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附件1教学进程总体安排 " sheetId="2" r:id="rId1"/>
    <sheet name="附件3专业选修课" sheetId="3" r:id="rId2"/>
    <sheet name="公共选修课" sheetId="4" r:id="rId3"/>
  </sheets>
  <definedNames>
    <definedName name="_xlnm.Print_Titles" localSheetId="0">'附件1教学进程总体安排 '!$A$1:$IV$5</definedName>
    <definedName name="_xlnm.Print_Titles" localSheetId="2">公共选修课!$1:$5</definedName>
  </definedNames>
  <calcPr calcId="144525"/>
</workbook>
</file>

<file path=xl/sharedStrings.xml><?xml version="1.0" encoding="utf-8"?>
<sst xmlns="http://schemas.openxmlformats.org/spreadsheetml/2006/main" count="810" uniqueCount="308">
  <si>
    <t xml:space="preserve"> 附件1：教学进程总体安排（计算机应用专业五年一贯制）</t>
  </si>
  <si>
    <t>课程
类别</t>
  </si>
  <si>
    <t>序号</t>
  </si>
  <si>
    <t>课程代码</t>
  </si>
  <si>
    <t>课程名称</t>
  </si>
  <si>
    <t>课程性质</t>
  </si>
  <si>
    <t>学分</t>
  </si>
  <si>
    <t>教学课时</t>
  </si>
  <si>
    <t>开设学期</t>
  </si>
  <si>
    <t>教学进程(学期、教学活动周数
课堂教学周数、平均周学时）</t>
  </si>
  <si>
    <t>课程
考核</t>
  </si>
  <si>
    <t>开课部门</t>
  </si>
  <si>
    <t>备注</t>
  </si>
  <si>
    <t>课程
类型(A/B/C)</t>
  </si>
  <si>
    <t>是否理实一体</t>
  </si>
  <si>
    <t>总计</t>
  </si>
  <si>
    <t>理论</t>
  </si>
  <si>
    <t>实践</t>
  </si>
  <si>
    <t>公共基础课</t>
  </si>
  <si>
    <t>公共必须课</t>
  </si>
  <si>
    <t>070301</t>
  </si>
  <si>
    <t>军训</t>
  </si>
  <si>
    <t>C</t>
  </si>
  <si>
    <t>2W</t>
  </si>
  <si>
    <t>考查</t>
  </si>
  <si>
    <t>W表示教学活动周数</t>
  </si>
  <si>
    <t>180201</t>
  </si>
  <si>
    <t>语文一</t>
  </si>
  <si>
    <t>A</t>
  </si>
  <si>
    <t>考试</t>
  </si>
  <si>
    <t>公共基础部</t>
  </si>
  <si>
    <t>必修</t>
  </si>
  <si>
    <t>180204</t>
  </si>
  <si>
    <t>数学一</t>
  </si>
  <si>
    <t>180206</t>
  </si>
  <si>
    <t>英语一</t>
  </si>
  <si>
    <t>180213</t>
  </si>
  <si>
    <t>信息技术一</t>
  </si>
  <si>
    <t>B</t>
  </si>
  <si>
    <t>180215</t>
  </si>
  <si>
    <t>历史</t>
  </si>
  <si>
    <t>180208</t>
  </si>
  <si>
    <t>体育与健康一</t>
  </si>
  <si>
    <t>200202</t>
  </si>
  <si>
    <t>中国特色社会主义</t>
  </si>
  <si>
    <t>思政部</t>
  </si>
  <si>
    <t>180212</t>
  </si>
  <si>
    <t>安全教育</t>
  </si>
  <si>
    <t>180202</t>
  </si>
  <si>
    <t>语文二</t>
  </si>
  <si>
    <t>180205</t>
  </si>
  <si>
    <t>数学二</t>
  </si>
  <si>
    <t>180207</t>
  </si>
  <si>
    <t>英语二</t>
  </si>
  <si>
    <t>180214</t>
  </si>
  <si>
    <t>信息技术二</t>
  </si>
  <si>
    <t>180209</t>
  </si>
  <si>
    <t>体育与健康二</t>
  </si>
  <si>
    <t>200209</t>
  </si>
  <si>
    <t>心理健康与职业生涯</t>
  </si>
  <si>
    <t>180203</t>
  </si>
  <si>
    <t>语文三（拓展模块）</t>
  </si>
  <si>
    <t>180210</t>
  </si>
  <si>
    <t>体育与健康三</t>
  </si>
  <si>
    <t>200208</t>
  </si>
  <si>
    <t>哲学与人生</t>
  </si>
  <si>
    <t>180112</t>
  </si>
  <si>
    <t>劳动教育</t>
  </si>
  <si>
    <t>体育与健康四</t>
  </si>
  <si>
    <t>200201</t>
  </si>
  <si>
    <t>职业道德与法治</t>
  </si>
  <si>
    <t>180217</t>
  </si>
  <si>
    <t>艺术（美术欣赏与实践）</t>
  </si>
  <si>
    <t>200110</t>
  </si>
  <si>
    <t>军事理论</t>
  </si>
  <si>
    <t>200112</t>
  </si>
  <si>
    <t>中国共产党史</t>
  </si>
  <si>
    <t xml:space="preserve">A </t>
  </si>
  <si>
    <t>基础部</t>
  </si>
  <si>
    <t>200102</t>
  </si>
  <si>
    <t>思想道德与法治</t>
  </si>
  <si>
    <t xml:space="preserve">B </t>
  </si>
  <si>
    <t>200109</t>
  </si>
  <si>
    <t>铸牢中华民族共同体意识</t>
  </si>
  <si>
    <t>180111</t>
  </si>
  <si>
    <t>信息技术（三）</t>
  </si>
  <si>
    <t>200103</t>
  </si>
  <si>
    <t>毛泽东思想和中国特色社会主义体系概论</t>
  </si>
  <si>
    <t>200101</t>
  </si>
  <si>
    <t>习近平新时代中国特色社会主义思想概论</t>
  </si>
  <si>
    <t xml:space="preserve"> </t>
  </si>
  <si>
    <t>200104</t>
  </si>
  <si>
    <t>形势与政策</t>
  </si>
  <si>
    <t>1-9</t>
  </si>
  <si>
    <t>180104</t>
  </si>
  <si>
    <t>高等数学</t>
  </si>
  <si>
    <t>大学语文(一）</t>
  </si>
  <si>
    <t>180102</t>
  </si>
  <si>
    <t>大学语文(二）</t>
  </si>
  <si>
    <t>180106</t>
  </si>
  <si>
    <t>大学英语</t>
  </si>
  <si>
    <t>大学生创新创业</t>
  </si>
  <si>
    <t>公共选修课</t>
  </si>
  <si>
    <t>1</t>
  </si>
  <si>
    <t>180218</t>
  </si>
  <si>
    <t>生存生活拓展（急救知识、体能拓展）</t>
  </si>
  <si>
    <t>限选</t>
  </si>
  <si>
    <t>2</t>
  </si>
  <si>
    <t>180219</t>
  </si>
  <si>
    <t>交往适应拓展（现代礼仪、讲好普通话）</t>
  </si>
  <si>
    <t>3</t>
  </si>
  <si>
    <t>180220</t>
  </si>
  <si>
    <t>审美修身拓展（中国优秀传统文化、诗词欣赏或书法）</t>
  </si>
  <si>
    <t>4</t>
  </si>
  <si>
    <t>200114</t>
  </si>
  <si>
    <t>就业指导与职业发展</t>
  </si>
  <si>
    <t>-</t>
  </si>
  <si>
    <t>36</t>
  </si>
  <si>
    <t>18</t>
  </si>
  <si>
    <t>任选</t>
  </si>
  <si>
    <t>公共基础课累计、占总学时比例</t>
  </si>
  <si>
    <t>专业课</t>
  </si>
  <si>
    <t>专业必修课</t>
  </si>
  <si>
    <t>153006</t>
  </si>
  <si>
    <t>计算机组装与维护</t>
  </si>
  <si>
    <t>√</t>
  </si>
  <si>
    <t>信息技术学院</t>
  </si>
  <si>
    <t>153017</t>
  </si>
  <si>
    <t>素描</t>
  </si>
  <si>
    <t>153011</t>
  </si>
  <si>
    <t>色彩</t>
  </si>
  <si>
    <t>151017</t>
  </si>
  <si>
    <t>设计概论</t>
  </si>
  <si>
    <t>153018</t>
  </si>
  <si>
    <t>图形图像处理</t>
  </si>
  <si>
    <t>核心课</t>
  </si>
  <si>
    <t>153009</t>
  </si>
  <si>
    <t>三大构成</t>
  </si>
  <si>
    <t>153032</t>
  </si>
  <si>
    <t>电脑图文设计（AI）</t>
  </si>
  <si>
    <t>151012</t>
  </si>
  <si>
    <t>字体与版面设计</t>
  </si>
  <si>
    <t>151018</t>
  </si>
  <si>
    <t>摄影摄像技术</t>
  </si>
  <si>
    <t>151015</t>
  </si>
  <si>
    <t>剧本创作与编写</t>
  </si>
  <si>
    <t>151008</t>
  </si>
  <si>
    <t>影视剪辑（Premiere）上</t>
  </si>
  <si>
    <t>153034</t>
  </si>
  <si>
    <t>二维动画设计</t>
  </si>
  <si>
    <t>153005</t>
  </si>
  <si>
    <t>影视画面编辑</t>
  </si>
  <si>
    <t>151009</t>
  </si>
  <si>
    <t>影视剪辑（Premiere）下</t>
  </si>
  <si>
    <t>152043</t>
  </si>
  <si>
    <t>音频剪辑（AU）</t>
  </si>
  <si>
    <t>153010</t>
  </si>
  <si>
    <t>三维美术建模（3D）上</t>
  </si>
  <si>
    <t>151011</t>
  </si>
  <si>
    <t>影视特效（AE）上</t>
  </si>
  <si>
    <t>152020</t>
  </si>
  <si>
    <t>影视特效（AE）下</t>
  </si>
  <si>
    <t>152027</t>
  </si>
  <si>
    <t>三维美术建模（3D）下</t>
  </si>
  <si>
    <t>153001</t>
  </si>
  <si>
    <t>AUTOCAD</t>
  </si>
  <si>
    <t>152001</t>
  </si>
  <si>
    <t>C4D</t>
  </si>
  <si>
    <t>152059</t>
  </si>
  <si>
    <t>短视频营销与运营</t>
  </si>
  <si>
    <t>152015</t>
  </si>
  <si>
    <t>X证书高级证书培训</t>
  </si>
  <si>
    <t>152022</t>
  </si>
  <si>
    <t>毕业设计</t>
  </si>
  <si>
    <t>1533033</t>
  </si>
  <si>
    <t>顶岗实习</t>
  </si>
  <si>
    <t>9-10</t>
  </si>
  <si>
    <t>6W</t>
  </si>
  <si>
    <t>20W</t>
  </si>
  <si>
    <t>专业选修课</t>
  </si>
  <si>
    <t>专业选修课1</t>
  </si>
  <si>
    <t xml:space="preserve">具体名称见附表，选课方式见通知。
在规定学期内，任选4门，选修课总学分达到16学分
</t>
  </si>
  <si>
    <t>专业选修课2</t>
  </si>
  <si>
    <t>专业选修课3</t>
  </si>
  <si>
    <t>专业选修课4</t>
  </si>
  <si>
    <t>专业（技能）课累计、占总学时比例</t>
  </si>
  <si>
    <t>毕业鉴定</t>
  </si>
  <si>
    <t>1W</t>
  </si>
  <si>
    <t>平均周学时</t>
  </si>
  <si>
    <t>学分总计、学时总计</t>
  </si>
  <si>
    <t>—</t>
  </si>
  <si>
    <t>选修课程：学分总计、学时总计、占总学时比例</t>
  </si>
  <si>
    <t>实践性教学：学时总计、占总学时比例</t>
  </si>
  <si>
    <t>专业选修课教学进程安排表</t>
  </si>
  <si>
    <t>开设
学期</t>
  </si>
  <si>
    <t xml:space="preserve">专业选修课 </t>
  </si>
  <si>
    <t>动画造型设计</t>
  </si>
  <si>
    <t>ui设计</t>
  </si>
  <si>
    <t>网页设计与制作</t>
  </si>
  <si>
    <t>Edius</t>
  </si>
  <si>
    <t>2023级公共选修课选课目录</t>
  </si>
  <si>
    <t>教学进程(学期、教学活动周数、课堂教学周数、平均周学时）</t>
  </si>
  <si>
    <t>开
课
部
门</t>
  </si>
  <si>
    <t>课程介绍</t>
  </si>
  <si>
    <t>061001</t>
  </si>
  <si>
    <t>厚基础大学语文（一）</t>
  </si>
  <si>
    <t>否</t>
  </si>
  <si>
    <t>1-4</t>
  </si>
  <si>
    <r>
      <rPr>
        <sz val="8"/>
        <color indexed="8"/>
        <rFont val="宋体"/>
        <charset val="134"/>
      </rPr>
      <t>考查</t>
    </r>
  </si>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</sst>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学&quot;&quot;期&quot;"/>
    <numFmt numFmtId="177" formatCode="0.00_);[Red]\(0.00\)"/>
    <numFmt numFmtId="178" formatCode="0_ "/>
    <numFmt numFmtId="179" formatCode="0.00_ "/>
    <numFmt numFmtId="180" formatCode="0_);[Red]\(0\)"/>
  </numFmts>
  <fonts count="45">
    <font>
      <sz val="11"/>
      <color theme="1"/>
      <name val="宋体"/>
      <charset val="134"/>
      <scheme val="minor"/>
    </font>
    <font>
      <sz val="8"/>
      <color theme="1"/>
      <name val="宋体"/>
      <charset val="134"/>
    </font>
    <font>
      <sz val="8"/>
      <color theme="1"/>
      <name val="宋体"/>
      <charset val="134"/>
      <scheme val="minor"/>
    </font>
    <font>
      <sz val="14"/>
      <color theme="1"/>
      <name val="黑体"/>
      <family val="3"/>
      <charset val="134"/>
    </font>
    <font>
      <b/>
      <sz val="8"/>
      <color theme="1"/>
      <name val="宋体"/>
      <charset val="134"/>
    </font>
    <font>
      <sz val="14"/>
      <name val="宋体"/>
      <charset val="134"/>
    </font>
    <font>
      <sz val="8"/>
      <color rgb="FF000000"/>
      <name val="宋体"/>
      <charset val="134"/>
    </font>
    <font>
      <sz val="8"/>
      <color theme="1"/>
      <name val="黑体"/>
      <family val="3"/>
      <charset val="134"/>
    </font>
    <font>
      <sz val="8"/>
      <name val="宋体"/>
      <charset val="134"/>
    </font>
    <font>
      <sz val="11"/>
      <name val="宋体"/>
      <charset val="134"/>
      <scheme val="minor"/>
    </font>
    <font>
      <sz val="16"/>
      <color theme="1"/>
      <name val="黑体"/>
      <charset val="134"/>
    </font>
    <font>
      <b/>
      <sz val="11"/>
      <color theme="1"/>
      <name val="宋体"/>
      <charset val="134"/>
    </font>
    <font>
      <sz val="12"/>
      <name val="宋体"/>
      <charset val="134"/>
    </font>
    <font>
      <sz val="10"/>
      <name val="宋体"/>
      <charset val="134"/>
    </font>
    <font>
      <sz val="9"/>
      <color rgb="FF000000"/>
      <name val="Calibri"/>
      <charset val="134"/>
    </font>
    <font>
      <sz val="9"/>
      <name val="宋体"/>
      <charset val="134"/>
    </font>
    <font>
      <sz val="11"/>
      <name val="宋体"/>
      <charset val="134"/>
    </font>
    <font>
      <sz val="11"/>
      <color theme="4" tint="-0.249977111117893"/>
      <name val="宋体"/>
      <charset val="134"/>
      <scheme val="minor"/>
    </font>
    <font>
      <sz val="11"/>
      <color rgb="FFFF0000"/>
      <name val="宋体"/>
      <charset val="134"/>
      <scheme val="minor"/>
    </font>
    <font>
      <sz val="11"/>
      <color theme="9"/>
      <name val="宋体"/>
      <charset val="134"/>
      <scheme val="minor"/>
    </font>
    <font>
      <sz val="11"/>
      <color theme="8"/>
      <name val="宋体"/>
      <charset val="134"/>
      <scheme val="minor"/>
    </font>
    <font>
      <sz val="14"/>
      <name val="黑体"/>
      <charset val="134"/>
    </font>
    <font>
      <b/>
      <sz val="8"/>
      <name val="宋体"/>
      <charset val="134"/>
    </font>
    <font>
      <sz val="8"/>
      <name val="宋体"/>
      <charset val="134"/>
      <scheme val="minor"/>
    </font>
    <font>
      <sz val="6"/>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8"/>
      <color indexed="8"/>
      <name val="宋体"/>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25" fillId="3" borderId="0" applyNumberFormat="0" applyBorder="0" applyAlignment="0" applyProtection="0">
      <alignment vertical="center"/>
    </xf>
    <xf numFmtId="0" fontId="26"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5" borderId="0" applyNumberFormat="0" applyBorder="0" applyAlignment="0" applyProtection="0">
      <alignment vertical="center"/>
    </xf>
    <xf numFmtId="0" fontId="27" fillId="6" borderId="0" applyNumberFormat="0" applyBorder="0" applyAlignment="0" applyProtection="0">
      <alignment vertical="center"/>
    </xf>
    <xf numFmtId="43" fontId="0" fillId="0" borderId="0" applyFont="0" applyFill="0" applyBorder="0" applyAlignment="0" applyProtection="0">
      <alignment vertical="center"/>
    </xf>
    <xf numFmtId="0" fontId="28" fillId="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19" applyNumberFormat="0" applyFont="0" applyAlignment="0" applyProtection="0">
      <alignment vertical="center"/>
    </xf>
    <xf numFmtId="0" fontId="28" fillId="9"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0" applyNumberFormat="0" applyFill="0" applyAlignment="0" applyProtection="0">
      <alignment vertical="center"/>
    </xf>
    <xf numFmtId="0" fontId="36" fillId="0" borderId="20" applyNumberFormat="0" applyFill="0" applyAlignment="0" applyProtection="0">
      <alignment vertical="center"/>
    </xf>
    <xf numFmtId="0" fontId="28" fillId="10" borderId="0" applyNumberFormat="0" applyBorder="0" applyAlignment="0" applyProtection="0">
      <alignment vertical="center"/>
    </xf>
    <xf numFmtId="0" fontId="31" fillId="0" borderId="21" applyNumberFormat="0" applyFill="0" applyAlignment="0" applyProtection="0">
      <alignment vertical="center"/>
    </xf>
    <xf numFmtId="0" fontId="28" fillId="11" borderId="0" applyNumberFormat="0" applyBorder="0" applyAlignment="0" applyProtection="0">
      <alignment vertical="center"/>
    </xf>
    <xf numFmtId="0" fontId="37" fillId="12" borderId="22" applyNumberFormat="0" applyAlignment="0" applyProtection="0">
      <alignment vertical="center"/>
    </xf>
    <xf numFmtId="0" fontId="38" fillId="12" borderId="18" applyNumberFormat="0" applyAlignment="0" applyProtection="0">
      <alignment vertical="center"/>
    </xf>
    <xf numFmtId="0" fontId="39" fillId="13" borderId="23" applyNumberFormat="0" applyAlignment="0" applyProtection="0">
      <alignment vertical="center"/>
    </xf>
    <xf numFmtId="0" fontId="25" fillId="14" borderId="0" applyNumberFormat="0" applyBorder="0" applyAlignment="0" applyProtection="0">
      <alignment vertical="center"/>
    </xf>
    <xf numFmtId="0" fontId="28" fillId="15" borderId="0" applyNumberFormat="0" applyBorder="0" applyAlignment="0" applyProtection="0">
      <alignment vertical="center"/>
    </xf>
    <xf numFmtId="0" fontId="40" fillId="0" borderId="24" applyNumberFormat="0" applyFill="0" applyAlignment="0" applyProtection="0">
      <alignment vertical="center"/>
    </xf>
    <xf numFmtId="0" fontId="41" fillId="0" borderId="25"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25" fillId="18" borderId="0" applyNumberFormat="0" applyBorder="0" applyAlignment="0" applyProtection="0">
      <alignment vertical="center"/>
    </xf>
    <xf numFmtId="0" fontId="28"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8" fillId="24" borderId="0" applyNumberFormat="0" applyBorder="0" applyAlignment="0" applyProtection="0">
      <alignment vertical="center"/>
    </xf>
    <xf numFmtId="0" fontId="0" fillId="0" borderId="0">
      <alignment vertical="center"/>
    </xf>
    <xf numFmtId="0" fontId="28"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8" fillId="28" borderId="0" applyNumberFormat="0" applyBorder="0" applyAlignment="0" applyProtection="0">
      <alignment vertical="center"/>
    </xf>
    <xf numFmtId="0" fontId="0" fillId="0" borderId="0">
      <alignment vertical="center"/>
    </xf>
    <xf numFmtId="0" fontId="25"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5" fillId="32" borderId="0" applyNumberFormat="0" applyBorder="0" applyAlignment="0" applyProtection="0">
      <alignment vertical="center"/>
    </xf>
    <xf numFmtId="0" fontId="28"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156">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5" fillId="0" borderId="7" xfId="0" applyFont="1" applyFill="1" applyBorder="1" applyAlignment="1">
      <alignment horizontal="center" vertical="center" textRotation="255" wrapText="1"/>
    </xf>
    <xf numFmtId="0" fontId="5" fillId="0" borderId="8" xfId="0" applyFont="1" applyFill="1" applyBorder="1" applyAlignment="1">
      <alignment horizontal="center" vertical="center" textRotation="255" wrapText="1"/>
    </xf>
    <xf numFmtId="0" fontId="1" fillId="2" borderId="4" xfId="0" applyFont="1" applyFill="1" applyBorder="1" applyAlignment="1">
      <alignment horizontal="left" vertical="center" wrapText="1"/>
    </xf>
    <xf numFmtId="0" fontId="0" fillId="0" borderId="4" xfId="0"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0" fillId="0" borderId="4" xfId="0" applyFill="1" applyBorder="1" applyAlignment="1">
      <alignment vertical="center"/>
    </xf>
    <xf numFmtId="0" fontId="7" fillId="0" borderId="0"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wrapText="1"/>
    </xf>
    <xf numFmtId="0" fontId="8" fillId="0" borderId="11" xfId="0" applyFont="1" applyFill="1" applyBorder="1" applyAlignment="1">
      <alignment vertical="center" wrapText="1"/>
    </xf>
    <xf numFmtId="0" fontId="2" fillId="0" borderId="4" xfId="0" applyFont="1" applyFill="1" applyBorder="1" applyAlignment="1">
      <alignment horizontal="center" vertical="center"/>
    </xf>
    <xf numFmtId="0" fontId="1" fillId="0" borderId="4" xfId="0" applyFont="1" applyFill="1" applyBorder="1" applyAlignment="1">
      <alignment vertical="center" wrapText="1"/>
    </xf>
    <xf numFmtId="0" fontId="0" fillId="0" borderId="0" xfId="0" applyFill="1" applyAlignment="1">
      <alignment vertical="center"/>
    </xf>
    <xf numFmtId="0" fontId="0" fillId="0" borderId="0" xfId="0" applyFill="1" applyAlignment="1">
      <alignment horizontal="center" vertical="center"/>
    </xf>
    <xf numFmtId="49" fontId="0" fillId="0" borderId="0" xfId="0" applyNumberFormat="1" applyFill="1" applyAlignment="1">
      <alignment vertical="center"/>
    </xf>
    <xf numFmtId="0" fontId="9" fillId="0" borderId="0" xfId="0" applyFont="1" applyFill="1" applyAlignment="1">
      <alignment vertical="center"/>
    </xf>
    <xf numFmtId="0" fontId="10" fillId="0" borderId="0" xfId="0" applyFont="1" applyFill="1" applyBorder="1" applyAlignment="1">
      <alignment horizontal="center" vertical="center"/>
    </xf>
    <xf numFmtId="0" fontId="11" fillId="0" borderId="4" xfId="0" applyFont="1" applyFill="1" applyBorder="1" applyAlignment="1">
      <alignment horizontal="center" vertical="center" wrapText="1"/>
    </xf>
    <xf numFmtId="0" fontId="11" fillId="0" borderId="4" xfId="0" applyFont="1" applyFill="1" applyBorder="1" applyAlignment="1">
      <alignment horizontal="center" vertical="center"/>
    </xf>
    <xf numFmtId="0" fontId="5" fillId="0" borderId="4" xfId="0" applyFont="1" applyFill="1" applyBorder="1" applyAlignment="1">
      <alignment horizontal="center" vertical="center" textRotation="255"/>
    </xf>
    <xf numFmtId="0" fontId="12" fillId="0" borderId="12" xfId="0" applyFont="1" applyFill="1" applyBorder="1" applyAlignment="1">
      <alignment horizontal="center" vertical="center"/>
    </xf>
    <xf numFmtId="0" fontId="13" fillId="0" borderId="4" xfId="0" applyFont="1" applyFill="1" applyBorder="1" applyAlignment="1">
      <alignment horizontal="left" vertical="center"/>
    </xf>
    <xf numFmtId="0" fontId="14"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9" fillId="0" borderId="0" xfId="0" applyFont="1" applyFill="1" applyBorder="1" applyAlignment="1">
      <alignment vertical="center"/>
    </xf>
    <xf numFmtId="0" fontId="0" fillId="0" borderId="0" xfId="0" applyFill="1" applyBorder="1" applyAlignment="1">
      <alignment horizontal="center" vertical="center"/>
    </xf>
    <xf numFmtId="176" fontId="11" fillId="0" borderId="4" xfId="0" applyNumberFormat="1" applyFont="1" applyFill="1" applyBorder="1" applyAlignment="1">
      <alignment horizontal="center" vertical="center" wrapText="1"/>
    </xf>
    <xf numFmtId="0" fontId="8" fillId="0" borderId="4" xfId="0" applyFont="1" applyFill="1" applyBorder="1" applyAlignment="1">
      <alignment horizontal="center" vertical="center"/>
    </xf>
    <xf numFmtId="177" fontId="16" fillId="0" borderId="4" xfId="0" applyNumberFormat="1" applyFont="1" applyFill="1" applyBorder="1" applyAlignment="1">
      <alignment horizontal="center" vertical="center"/>
    </xf>
    <xf numFmtId="0" fontId="0" fillId="0" borderId="4" xfId="0" applyFill="1" applyBorder="1" applyAlignment="1">
      <alignment vertical="center"/>
    </xf>
    <xf numFmtId="0" fontId="0" fillId="0" borderId="0" xfId="0" applyFill="1" applyBorder="1" applyAlignment="1">
      <alignment vertical="center"/>
    </xf>
    <xf numFmtId="0" fontId="16" fillId="0" borderId="4" xfId="0" applyFont="1" applyFill="1" applyBorder="1" applyAlignment="1">
      <alignment horizontal="center" vertical="center" wrapText="1"/>
    </xf>
    <xf numFmtId="0" fontId="8" fillId="0" borderId="4" xfId="0" applyFont="1" applyFill="1" applyBorder="1" applyAlignment="1">
      <alignment vertical="center"/>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0" fillId="0" borderId="0" xfId="0" applyFont="1" applyFill="1" applyBorder="1" applyAlignment="1">
      <alignment vertical="center"/>
    </xf>
    <xf numFmtId="0" fontId="17" fillId="0" borderId="0" xfId="0" applyFont="1" applyFill="1" applyBorder="1" applyAlignment="1">
      <alignment vertical="center"/>
    </xf>
    <xf numFmtId="0" fontId="18" fillId="0" borderId="0" xfId="0" applyFont="1" applyFill="1" applyBorder="1" applyAlignment="1">
      <alignment vertical="center"/>
    </xf>
    <xf numFmtId="0" fontId="19" fillId="0" borderId="0" xfId="0" applyFont="1" applyFill="1" applyBorder="1" applyAlignment="1">
      <alignment vertical="center"/>
    </xf>
    <xf numFmtId="0" fontId="20" fillId="0" borderId="0" xfId="0" applyFont="1" applyFill="1" applyBorder="1" applyAlignment="1">
      <alignment vertical="center"/>
    </xf>
    <xf numFmtId="0" fontId="20" fillId="0" borderId="0" xfId="0" applyFont="1" applyFill="1" applyAlignment="1">
      <alignment vertical="center"/>
    </xf>
    <xf numFmtId="0" fontId="18" fillId="0" borderId="0" xfId="0" applyFont="1" applyFill="1" applyAlignment="1">
      <alignment vertical="center"/>
    </xf>
    <xf numFmtId="0" fontId="0" fillId="0" borderId="7" xfId="0" applyFill="1" applyBorder="1" applyAlignment="1">
      <alignment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1" fillId="0" borderId="4" xfId="0" applyFont="1" applyFill="1" applyBorder="1" applyAlignment="1">
      <alignment horizontal="left" vertical="center"/>
    </xf>
    <xf numFmtId="0" fontId="8" fillId="0" borderId="4" xfId="0" applyFont="1" applyFill="1" applyBorder="1" applyAlignment="1">
      <alignment horizontal="left" vertical="center"/>
    </xf>
    <xf numFmtId="0" fontId="22" fillId="0" borderId="4"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2" fillId="0" borderId="4" xfId="0" applyFont="1" applyFill="1" applyBorder="1" applyAlignment="1">
      <alignment horizontal="center" vertical="center"/>
    </xf>
    <xf numFmtId="0" fontId="8" fillId="0" borderId="4" xfId="0" applyFont="1" applyFill="1" applyBorder="1" applyAlignment="1">
      <alignment horizontal="center" vertical="center" textRotation="255" wrapText="1"/>
    </xf>
    <xf numFmtId="0" fontId="8" fillId="0" borderId="13" xfId="0" applyFont="1" applyFill="1" applyBorder="1" applyAlignment="1">
      <alignment horizontal="center" vertical="center" textRotation="255" wrapText="1"/>
    </xf>
    <xf numFmtId="0" fontId="23" fillId="0" borderId="14" xfId="0" applyFont="1" applyFill="1" applyBorder="1" applyAlignment="1">
      <alignment horizontal="center" vertical="center"/>
    </xf>
    <xf numFmtId="49" fontId="23" fillId="0" borderId="4" xfId="53" applyNumberFormat="1" applyFont="1" applyFill="1" applyBorder="1" applyAlignment="1">
      <alignment horizontal="center" vertical="center"/>
    </xf>
    <xf numFmtId="0" fontId="23" fillId="0" borderId="4" xfId="0" applyFont="1" applyFill="1" applyBorder="1" applyAlignment="1">
      <alignment horizontal="left" vertical="center" wrapText="1"/>
    </xf>
    <xf numFmtId="0" fontId="23" fillId="0" borderId="4" xfId="0" applyFont="1" applyFill="1" applyBorder="1" applyAlignment="1">
      <alignment horizontal="center" vertical="center" wrapText="1"/>
    </xf>
    <xf numFmtId="0" fontId="8" fillId="0" borderId="11" xfId="0" applyFont="1" applyFill="1" applyBorder="1" applyAlignment="1">
      <alignment horizontal="center" vertical="center" textRotation="255" wrapText="1"/>
    </xf>
    <xf numFmtId="49" fontId="23" fillId="0" borderId="4" xfId="0" applyNumberFormat="1" applyFont="1" applyFill="1" applyBorder="1" applyAlignment="1">
      <alignment horizontal="center" vertical="center" wrapText="1"/>
    </xf>
    <xf numFmtId="49" fontId="23" fillId="0" borderId="4" xfId="45" applyNumberFormat="1" applyFont="1" applyFill="1" applyBorder="1" applyAlignment="1">
      <alignment horizontal="left" vertical="center"/>
    </xf>
    <xf numFmtId="0" fontId="23" fillId="0" borderId="4" xfId="0" applyFont="1" applyFill="1" applyBorder="1" applyAlignment="1">
      <alignment horizontal="left" vertical="center"/>
    </xf>
    <xf numFmtId="0" fontId="23" fillId="0" borderId="4" xfId="0" applyFont="1" applyFill="1" applyBorder="1" applyAlignment="1">
      <alignment horizontal="center" vertical="center"/>
    </xf>
    <xf numFmtId="49" fontId="23" fillId="0" borderId="4" xfId="45" applyNumberFormat="1" applyFont="1" applyFill="1" applyBorder="1" applyAlignment="1">
      <alignment horizontal="left" vertical="center" wrapText="1"/>
    </xf>
    <xf numFmtId="0" fontId="23" fillId="0" borderId="4" xfId="0" applyFont="1" applyFill="1" applyBorder="1" applyAlignment="1">
      <alignment vertical="center" wrapText="1"/>
    </xf>
    <xf numFmtId="49" fontId="23" fillId="0" borderId="4" xfId="45" applyNumberFormat="1" applyFont="1" applyFill="1" applyBorder="1" applyAlignment="1">
      <alignment horizontal="center" vertical="center"/>
    </xf>
    <xf numFmtId="0" fontId="23" fillId="0" borderId="4" xfId="45" applyFont="1" applyFill="1" applyBorder="1" applyAlignment="1">
      <alignment vertical="center" wrapText="1"/>
    </xf>
    <xf numFmtId="0" fontId="23" fillId="0" borderId="4" xfId="45" applyFont="1" applyFill="1" applyBorder="1" applyAlignment="1">
      <alignment horizontal="center" vertical="center"/>
    </xf>
    <xf numFmtId="0" fontId="23" fillId="0" borderId="4" xfId="45" applyFont="1" applyFill="1" applyBorder="1" applyAlignment="1">
      <alignment vertical="center"/>
    </xf>
    <xf numFmtId="0" fontId="23" fillId="0" borderId="4" xfId="45" applyFont="1" applyFill="1" applyBorder="1" applyAlignment="1">
      <alignment horizontal="left" vertical="center"/>
    </xf>
    <xf numFmtId="0" fontId="8" fillId="0" borderId="14" xfId="0" applyFont="1" applyFill="1" applyBorder="1" applyAlignment="1">
      <alignment horizontal="center" vertical="center" textRotation="255" wrapText="1"/>
    </xf>
    <xf numFmtId="0" fontId="8" fillId="0" borderId="14"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textRotation="255" wrapText="1"/>
    </xf>
    <xf numFmtId="49" fontId="8" fillId="0" borderId="4" xfId="0" applyNumberFormat="1" applyFont="1" applyFill="1" applyBorder="1" applyAlignment="1">
      <alignment horizontal="center" vertical="center" wrapText="1"/>
    </xf>
    <xf numFmtId="49" fontId="23" fillId="0" borderId="4" xfId="45" applyNumberFormat="1" applyFont="1" applyFill="1" applyBorder="1" applyAlignment="1">
      <alignment horizontal="center" vertical="center" wrapText="1"/>
    </xf>
    <xf numFmtId="178" fontId="23" fillId="0" borderId="4" xfId="45" applyNumberFormat="1" applyFont="1" applyFill="1" applyBorder="1" applyAlignment="1">
      <alignment horizontal="center" vertical="center"/>
    </xf>
    <xf numFmtId="0" fontId="8" fillId="0" borderId="11" xfId="0" applyFont="1" applyFill="1" applyBorder="1" applyAlignment="1">
      <alignment horizontal="center" vertical="center" textRotation="255"/>
    </xf>
    <xf numFmtId="0" fontId="8" fillId="0" borderId="4" xfId="0" applyNumberFormat="1" applyFont="1" applyFill="1" applyBorder="1" applyAlignment="1">
      <alignment horizontal="center" vertical="center"/>
    </xf>
    <xf numFmtId="176" fontId="22" fillId="0" borderId="4" xfId="0" applyNumberFormat="1" applyFont="1" applyFill="1" applyBorder="1" applyAlignment="1">
      <alignment horizontal="center" vertical="center" wrapText="1"/>
    </xf>
    <xf numFmtId="177" fontId="23" fillId="0" borderId="4" xfId="0" applyNumberFormat="1" applyFont="1" applyFill="1" applyBorder="1" applyAlignment="1">
      <alignment horizontal="center" vertical="center"/>
    </xf>
    <xf numFmtId="0" fontId="23" fillId="0" borderId="4" xfId="0" applyFont="1" applyFill="1" applyBorder="1" applyAlignment="1">
      <alignment vertical="center"/>
    </xf>
    <xf numFmtId="0" fontId="23" fillId="0" borderId="4" xfId="0" applyNumberFormat="1" applyFont="1" applyFill="1" applyBorder="1" applyAlignment="1">
      <alignment horizontal="center" vertical="center" wrapText="1"/>
    </xf>
    <xf numFmtId="179" fontId="8" fillId="0" borderId="4" xfId="0" applyNumberFormat="1" applyFont="1" applyFill="1" applyBorder="1" applyAlignment="1">
      <alignment horizontal="center" vertical="center"/>
    </xf>
    <xf numFmtId="179" fontId="22" fillId="0" borderId="4" xfId="0" applyNumberFormat="1" applyFont="1" applyFill="1" applyBorder="1" applyAlignment="1">
      <alignment horizontal="center" vertical="center"/>
    </xf>
    <xf numFmtId="177" fontId="8" fillId="0" borderId="4" xfId="45" applyNumberFormat="1" applyFont="1" applyFill="1" applyBorder="1" applyAlignment="1">
      <alignment horizontal="center" vertical="center"/>
    </xf>
    <xf numFmtId="180" fontId="8" fillId="0" borderId="4" xfId="45" applyNumberFormat="1" applyFont="1" applyFill="1" applyBorder="1" applyAlignment="1">
      <alignment horizontal="center" vertical="center"/>
    </xf>
    <xf numFmtId="177" fontId="22" fillId="0" borderId="4" xfId="0" applyNumberFormat="1" applyFont="1" applyFill="1" applyBorder="1" applyAlignment="1">
      <alignment horizontal="center" vertical="center"/>
    </xf>
    <xf numFmtId="178" fontId="22" fillId="0" borderId="4" xfId="0" applyNumberFormat="1" applyFont="1" applyFill="1" applyBorder="1" applyAlignment="1">
      <alignment horizontal="center" vertical="center"/>
    </xf>
    <xf numFmtId="177" fontId="8" fillId="0" borderId="4" xfId="0" applyNumberFormat="1" applyFont="1" applyFill="1" applyBorder="1" applyAlignment="1">
      <alignment horizontal="center" vertical="center"/>
    </xf>
    <xf numFmtId="177" fontId="24" fillId="0" borderId="4" xfId="0" applyNumberFormat="1" applyFont="1" applyFill="1" applyBorder="1" applyAlignment="1">
      <alignment horizontal="center" vertical="center"/>
    </xf>
    <xf numFmtId="0" fontId="23" fillId="0" borderId="0" xfId="0" applyFont="1" applyFill="1" applyBorder="1" applyAlignment="1">
      <alignment vertical="center"/>
    </xf>
    <xf numFmtId="49" fontId="23" fillId="0" borderId="14" xfId="0" applyNumberFormat="1" applyFont="1" applyFill="1" applyBorder="1" applyAlignment="1">
      <alignment horizontal="center" vertical="center" wrapText="1"/>
    </xf>
    <xf numFmtId="0" fontId="23" fillId="0" borderId="15" xfId="0" applyFont="1" applyFill="1" applyBorder="1" applyAlignment="1">
      <alignment horizontal="center" vertical="center"/>
    </xf>
    <xf numFmtId="0" fontId="23" fillId="0" borderId="16" xfId="0" applyFont="1" applyFill="1" applyBorder="1" applyAlignment="1">
      <alignment horizontal="center" vertical="center"/>
    </xf>
    <xf numFmtId="179" fontId="23" fillId="0" borderId="4" xfId="45" applyNumberFormat="1" applyFont="1" applyFill="1" applyBorder="1" applyAlignment="1">
      <alignment horizontal="center" vertical="center"/>
    </xf>
    <xf numFmtId="179" fontId="23" fillId="0" borderId="4" xfId="0" applyNumberFormat="1" applyFont="1" applyFill="1" applyBorder="1" applyAlignment="1">
      <alignment horizontal="center" vertical="center"/>
    </xf>
    <xf numFmtId="10" fontId="8" fillId="0" borderId="4" xfId="0" applyNumberFormat="1" applyFont="1" applyFill="1" applyBorder="1" applyAlignment="1">
      <alignment horizontal="center" vertical="center"/>
    </xf>
    <xf numFmtId="10" fontId="8" fillId="0" borderId="16" xfId="0" applyNumberFormat="1" applyFont="1" applyFill="1" applyBorder="1" applyAlignment="1">
      <alignment horizontal="center" vertical="center"/>
    </xf>
    <xf numFmtId="10" fontId="22" fillId="0" borderId="4" xfId="0" applyNumberFormat="1" applyFont="1" applyFill="1" applyBorder="1" applyAlignment="1">
      <alignment horizontal="center" vertical="center"/>
    </xf>
    <xf numFmtId="10" fontId="22" fillId="0" borderId="16" xfId="0" applyNumberFormat="1" applyFont="1" applyFill="1" applyBorder="1" applyAlignment="1">
      <alignment horizontal="center" vertical="center"/>
    </xf>
    <xf numFmtId="49" fontId="8" fillId="0" borderId="4" xfId="45" applyNumberFormat="1" applyFont="1" applyFill="1" applyBorder="1" applyAlignment="1">
      <alignment horizontal="center" vertical="center" wrapText="1"/>
    </xf>
    <xf numFmtId="0" fontId="8" fillId="0" borderId="4" xfId="45" applyNumberFormat="1" applyFont="1" applyFill="1" applyBorder="1" applyAlignment="1">
      <alignment horizontal="center" vertical="center" wrapText="1"/>
    </xf>
    <xf numFmtId="49" fontId="23" fillId="0" borderId="4" xfId="52" applyNumberFormat="1" applyFont="1" applyBorder="1" applyAlignment="1">
      <alignment horizontal="center" vertical="center"/>
    </xf>
    <xf numFmtId="10" fontId="8" fillId="0" borderId="4" xfId="45" applyNumberFormat="1" applyFont="1" applyFill="1" applyBorder="1" applyAlignment="1">
      <alignment horizontal="center" vertical="center"/>
    </xf>
    <xf numFmtId="9" fontId="22" fillId="0" borderId="4"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0" fontId="22" fillId="0" borderId="4" xfId="0" applyFont="1" applyFill="1" applyBorder="1" applyAlignment="1">
      <alignment vertical="center"/>
    </xf>
    <xf numFmtId="0" fontId="8" fillId="0" borderId="10" xfId="0" applyFont="1" applyFill="1" applyBorder="1" applyAlignment="1">
      <alignment horizontal="center" vertical="center" wrapText="1"/>
    </xf>
    <xf numFmtId="0" fontId="22" fillId="0" borderId="10" xfId="0" applyFont="1" applyFill="1" applyBorder="1" applyAlignment="1">
      <alignment horizontal="center" vertical="center" wrapText="1"/>
    </xf>
    <xf numFmtId="178" fontId="8" fillId="0" borderId="4" xfId="0" applyNumberFormat="1" applyFont="1" applyFill="1" applyBorder="1" applyAlignment="1">
      <alignment horizontal="center" vertical="center" wrapText="1"/>
    </xf>
    <xf numFmtId="0" fontId="8" fillId="0" borderId="14" xfId="0" applyFont="1" applyFill="1" applyBorder="1" applyAlignment="1">
      <alignment horizontal="center" vertical="center" textRotation="255"/>
    </xf>
    <xf numFmtId="0" fontId="22" fillId="0" borderId="4" xfId="0" applyFont="1" applyFill="1" applyBorder="1" applyAlignment="1">
      <alignment horizontal="left" vertical="center"/>
    </xf>
    <xf numFmtId="0" fontId="8" fillId="0" borderId="4" xfId="0" applyFont="1" applyFill="1" applyBorder="1" applyAlignment="1">
      <alignment horizontal="center" vertical="center" textRotation="255"/>
    </xf>
    <xf numFmtId="0" fontId="8" fillId="0" borderId="13" xfId="51" applyFont="1" applyFill="1" applyBorder="1" applyAlignment="1">
      <alignment horizontal="left" vertical="center" wrapText="1"/>
    </xf>
    <xf numFmtId="0" fontId="8" fillId="0" borderId="4" xfId="0" applyFont="1" applyFill="1" applyBorder="1" applyAlignment="1">
      <alignment vertical="center" textRotation="255"/>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17" xfId="0" applyFont="1" applyFill="1" applyBorder="1" applyAlignment="1">
      <alignment horizontal="left" vertical="center" wrapText="1"/>
    </xf>
    <xf numFmtId="0" fontId="22" fillId="0" borderId="12" xfId="0" applyFont="1" applyFill="1" applyBorder="1" applyAlignment="1">
      <alignment horizontal="center" vertical="center" wrapText="1"/>
    </xf>
    <xf numFmtId="179" fontId="8" fillId="0" borderId="4" xfId="0" applyNumberFormat="1" applyFont="1" applyFill="1" applyBorder="1" applyAlignment="1">
      <alignment horizontal="center" vertical="center" wrapText="1"/>
    </xf>
    <xf numFmtId="179" fontId="22" fillId="0" borderId="4" xfId="0" applyNumberFormat="1" applyFont="1" applyFill="1" applyBorder="1" applyAlignment="1">
      <alignment vertical="center"/>
    </xf>
    <xf numFmtId="180" fontId="22" fillId="0" borderId="16" xfId="0" applyNumberFormat="1" applyFont="1" applyFill="1" applyBorder="1" applyAlignment="1">
      <alignment horizontal="center" vertical="center"/>
    </xf>
    <xf numFmtId="180" fontId="22" fillId="0" borderId="17" xfId="0" applyNumberFormat="1" applyFont="1" applyFill="1" applyBorder="1" applyAlignment="1">
      <alignment horizontal="center" vertical="center"/>
    </xf>
    <xf numFmtId="0" fontId="8" fillId="0" borderId="16" xfId="0" applyFont="1" applyFill="1" applyBorder="1" applyAlignment="1">
      <alignment vertical="center"/>
    </xf>
    <xf numFmtId="180" fontId="22" fillId="0" borderId="12" xfId="0" applyNumberFormat="1" applyFont="1" applyFill="1" applyBorder="1" applyAlignment="1">
      <alignment horizontal="center" vertical="center"/>
    </xf>
    <xf numFmtId="177" fontId="8" fillId="0" borderId="16" xfId="0" applyNumberFormat="1" applyFont="1" applyFill="1" applyBorder="1" applyAlignment="1">
      <alignment horizontal="center" vertical="center"/>
    </xf>
    <xf numFmtId="177" fontId="8" fillId="0" borderId="17" xfId="0" applyNumberFormat="1" applyFont="1" applyFill="1" applyBorder="1" applyAlignment="1">
      <alignment horizontal="center" vertical="center"/>
    </xf>
    <xf numFmtId="9" fontId="22" fillId="0" borderId="17" xfId="0" applyNumberFormat="1" applyFont="1" applyFill="1" applyBorder="1" applyAlignment="1">
      <alignment horizontal="center" vertical="center"/>
    </xf>
    <xf numFmtId="10" fontId="22" fillId="0" borderId="17" xfId="0" applyNumberFormat="1" applyFont="1" applyFill="1" applyBorder="1" applyAlignment="1">
      <alignment horizontal="center" vertical="center"/>
    </xf>
    <xf numFmtId="0" fontId="23" fillId="0" borderId="10" xfId="0" applyFont="1" applyFill="1" applyBorder="1" applyAlignment="1">
      <alignment horizontal="center" vertical="center" wrapText="1"/>
    </xf>
    <xf numFmtId="0" fontId="9" fillId="0" borderId="4" xfId="0" applyFont="1" applyFill="1" applyBorder="1" applyAlignment="1">
      <alignment vertical="center"/>
    </xf>
    <xf numFmtId="0" fontId="8" fillId="0" borderId="4" xfId="0" applyNumberFormat="1" applyFont="1" applyFill="1" applyBorder="1" applyAlignment="1">
      <alignment vertical="center" wrapText="1"/>
    </xf>
    <xf numFmtId="0" fontId="1" fillId="2" borderId="4" xfId="0" applyFont="1" applyFill="1" applyBorder="1" applyAlignment="1" quotePrefix="1">
      <alignment horizontal="center" vertical="center" wrapText="1"/>
    </xf>
    <xf numFmtId="0" fontId="1" fillId="0" borderId="4" xfId="0" applyFont="1" applyFill="1" applyBorder="1" applyAlignment="1" quotePrefix="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s>
  <tableStyles count="0" defaultTableStyle="TableStyleMedium2" defaultPivotStyle="PivotStyleLight16"/>
  <colors>
    <mruColors>
      <color rgb="00B0D08D"/>
      <color rgb="00D83ECC"/>
      <color rgb="008F1DF9"/>
      <color rgb="00B55E54"/>
      <color rgb="0022EDF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88"/>
  <sheetViews>
    <sheetView tabSelected="1" workbookViewId="0">
      <pane xSplit="2" ySplit="5" topLeftCell="C42" activePane="bottomRight" state="frozen"/>
      <selection/>
      <selection pane="topRight"/>
      <selection pane="bottomLeft"/>
      <selection pane="bottomRight" activeCell="S45" sqref="S45"/>
    </sheetView>
  </sheetViews>
  <sheetFormatPr defaultColWidth="8.875" defaultRowHeight="13.5"/>
  <cols>
    <col min="1" max="1" width="3" style="67" customWidth="1"/>
    <col min="2" max="2" width="9" style="54" customWidth="1"/>
    <col min="3" max="3" width="7.5" style="49" customWidth="1"/>
    <col min="4" max="4" width="7.25" style="68" customWidth="1"/>
    <col min="5" max="5" width="18.375" style="69" customWidth="1"/>
    <col min="6" max="8" width="4.125" style="68" customWidth="1"/>
    <col min="9" max="9" width="4.75" style="68" customWidth="1"/>
    <col min="10" max="10" width="5" style="68" customWidth="1"/>
    <col min="11" max="11" width="4.5" style="68" customWidth="1"/>
    <col min="12" max="12" width="5.875" style="68" customWidth="1"/>
    <col min="13" max="15" width="6.5" style="54" customWidth="1"/>
    <col min="16" max="16" width="6.625" style="54" customWidth="1"/>
    <col min="17" max="22" width="6.5" style="54" customWidth="1"/>
    <col min="23" max="23" width="4.25" style="54" customWidth="1"/>
    <col min="24" max="24" width="9.125" style="54" customWidth="1"/>
    <col min="25" max="25" width="16.875" style="54" customWidth="1"/>
    <col min="26" max="16384" width="8.875" style="54"/>
  </cols>
  <sheetData>
    <row r="1" ht="33" customHeight="1" spans="1:25">
      <c r="A1" s="70" t="s">
        <v>0</v>
      </c>
      <c r="B1" s="70"/>
      <c r="C1" s="70"/>
      <c r="D1" s="51"/>
      <c r="E1" s="70"/>
      <c r="F1" s="71"/>
      <c r="G1" s="71"/>
      <c r="H1" s="71"/>
      <c r="I1" s="71"/>
      <c r="J1" s="71"/>
      <c r="K1" s="71"/>
      <c r="L1" s="71"/>
      <c r="M1" s="70"/>
      <c r="N1" s="70"/>
      <c r="O1" s="70"/>
      <c r="P1" s="70"/>
      <c r="Q1" s="70"/>
      <c r="R1" s="70"/>
      <c r="S1" s="70"/>
      <c r="T1" s="70"/>
      <c r="U1" s="70"/>
      <c r="V1" s="70"/>
      <c r="W1" s="70"/>
      <c r="X1" s="70"/>
      <c r="Y1" s="70"/>
    </row>
    <row r="2" ht="22.9" customHeight="1" spans="1:25">
      <c r="A2" s="72" t="s">
        <v>1</v>
      </c>
      <c r="B2" s="72"/>
      <c r="C2" s="72" t="s">
        <v>2</v>
      </c>
      <c r="D2" s="72" t="s">
        <v>3</v>
      </c>
      <c r="E2" s="73" t="s">
        <v>4</v>
      </c>
      <c r="F2" s="74" t="s">
        <v>5</v>
      </c>
      <c r="G2" s="74"/>
      <c r="H2" s="72" t="s">
        <v>6</v>
      </c>
      <c r="I2" s="72" t="s">
        <v>7</v>
      </c>
      <c r="J2" s="72"/>
      <c r="K2" s="72"/>
      <c r="L2" s="72" t="s">
        <v>8</v>
      </c>
      <c r="M2" s="72" t="s">
        <v>9</v>
      </c>
      <c r="N2" s="72"/>
      <c r="O2" s="72"/>
      <c r="P2" s="72"/>
      <c r="Q2" s="72"/>
      <c r="R2" s="72"/>
      <c r="S2" s="72"/>
      <c r="T2" s="72"/>
      <c r="U2" s="72"/>
      <c r="V2" s="72"/>
      <c r="W2" s="72" t="s">
        <v>10</v>
      </c>
      <c r="X2" s="72" t="s">
        <v>11</v>
      </c>
      <c r="Y2" s="72" t="s">
        <v>12</v>
      </c>
    </row>
    <row r="3" spans="1:25">
      <c r="A3" s="72"/>
      <c r="B3" s="72"/>
      <c r="C3" s="72"/>
      <c r="D3" s="72"/>
      <c r="E3" s="73"/>
      <c r="F3" s="72" t="s">
        <v>13</v>
      </c>
      <c r="G3" s="72" t="s">
        <v>14</v>
      </c>
      <c r="H3" s="72"/>
      <c r="I3" s="72" t="s">
        <v>15</v>
      </c>
      <c r="J3" s="72" t="s">
        <v>16</v>
      </c>
      <c r="K3" s="72" t="s">
        <v>17</v>
      </c>
      <c r="L3" s="72"/>
      <c r="M3" s="102">
        <v>1</v>
      </c>
      <c r="N3" s="102">
        <v>2</v>
      </c>
      <c r="O3" s="102">
        <v>3</v>
      </c>
      <c r="P3" s="102">
        <v>4</v>
      </c>
      <c r="Q3" s="102">
        <v>5</v>
      </c>
      <c r="R3" s="102">
        <v>6</v>
      </c>
      <c r="S3" s="102">
        <v>7</v>
      </c>
      <c r="T3" s="102">
        <v>8</v>
      </c>
      <c r="U3" s="102">
        <v>9</v>
      </c>
      <c r="V3" s="102">
        <v>10</v>
      </c>
      <c r="W3" s="72"/>
      <c r="X3" s="72"/>
      <c r="Y3" s="72"/>
    </row>
    <row r="4" spans="1:25">
      <c r="A4" s="72"/>
      <c r="B4" s="72"/>
      <c r="C4" s="72"/>
      <c r="D4" s="72"/>
      <c r="E4" s="73"/>
      <c r="F4" s="72"/>
      <c r="G4" s="72"/>
      <c r="H4" s="72"/>
      <c r="I4" s="72"/>
      <c r="J4" s="72"/>
      <c r="K4" s="72"/>
      <c r="L4" s="72"/>
      <c r="M4" s="74">
        <v>20</v>
      </c>
      <c r="N4" s="74">
        <v>20</v>
      </c>
      <c r="O4" s="74">
        <v>20</v>
      </c>
      <c r="P4" s="74">
        <v>20</v>
      </c>
      <c r="Q4" s="74">
        <v>20</v>
      </c>
      <c r="R4" s="74">
        <v>20</v>
      </c>
      <c r="S4" s="74">
        <v>20</v>
      </c>
      <c r="T4" s="74">
        <v>20</v>
      </c>
      <c r="U4" s="74">
        <v>20</v>
      </c>
      <c r="V4" s="74">
        <v>21</v>
      </c>
      <c r="W4" s="72"/>
      <c r="X4" s="72"/>
      <c r="Y4" s="72"/>
    </row>
    <row r="5" spans="1:25">
      <c r="A5" s="72"/>
      <c r="B5" s="72"/>
      <c r="C5" s="72"/>
      <c r="D5" s="72"/>
      <c r="E5" s="73"/>
      <c r="F5" s="72"/>
      <c r="G5" s="72"/>
      <c r="H5" s="72"/>
      <c r="I5" s="72"/>
      <c r="J5" s="72"/>
      <c r="K5" s="72"/>
      <c r="L5" s="72"/>
      <c r="M5" s="74">
        <v>16</v>
      </c>
      <c r="N5" s="74">
        <v>18</v>
      </c>
      <c r="O5" s="74">
        <v>18</v>
      </c>
      <c r="P5" s="74">
        <v>18</v>
      </c>
      <c r="Q5" s="74">
        <v>18</v>
      </c>
      <c r="R5" s="74">
        <v>18</v>
      </c>
      <c r="S5" s="74">
        <v>18</v>
      </c>
      <c r="T5" s="74">
        <v>18</v>
      </c>
      <c r="U5" s="74">
        <v>12</v>
      </c>
      <c r="V5" s="74">
        <v>1</v>
      </c>
      <c r="W5" s="72"/>
      <c r="X5" s="72"/>
      <c r="Y5" s="72"/>
    </row>
    <row r="6" s="48" customFormat="1" spans="1:25">
      <c r="A6" s="75" t="s">
        <v>18</v>
      </c>
      <c r="B6" s="76" t="s">
        <v>19</v>
      </c>
      <c r="C6" s="77">
        <v>1</v>
      </c>
      <c r="D6" s="78" t="s">
        <v>20</v>
      </c>
      <c r="E6" s="79" t="s">
        <v>21</v>
      </c>
      <c r="F6" s="80" t="s">
        <v>22</v>
      </c>
      <c r="G6" s="80"/>
      <c r="H6" s="80">
        <v>2</v>
      </c>
      <c r="I6" s="80">
        <v>60</v>
      </c>
      <c r="J6" s="80">
        <v>0</v>
      </c>
      <c r="K6" s="80">
        <v>60</v>
      </c>
      <c r="L6" s="80">
        <v>1</v>
      </c>
      <c r="M6" s="103" t="s">
        <v>23</v>
      </c>
      <c r="N6" s="104"/>
      <c r="O6" s="104"/>
      <c r="P6" s="103"/>
      <c r="Q6" s="103"/>
      <c r="R6" s="103"/>
      <c r="S6" s="114"/>
      <c r="T6" s="103" t="str">
        <f>IF($L21=T$3,(IF(OR($F21="A",$G21="√"),$I21/T$5,$J21/T$5)),"")</f>
        <v/>
      </c>
      <c r="U6" s="103" t="str">
        <f>IF($L21=U$3,(IF(OR($F21="A",$G21="√"),$I21/U$5,$J21/U$5)),"")</f>
        <v/>
      </c>
      <c r="V6" s="103" t="str">
        <f>IF($L21=V$3,(IF(OR($F21="A",$G21="√"),$I21/V$5,$J21/V$5)),"")</f>
        <v/>
      </c>
      <c r="W6" s="115" t="s">
        <v>24</v>
      </c>
      <c r="X6" s="116"/>
      <c r="Y6" s="104" t="s">
        <v>25</v>
      </c>
    </row>
    <row r="7" s="48" customFormat="1" spans="1:25">
      <c r="A7" s="75"/>
      <c r="B7" s="81"/>
      <c r="C7" s="77">
        <v>2</v>
      </c>
      <c r="D7" s="82" t="s">
        <v>26</v>
      </c>
      <c r="E7" s="79" t="s">
        <v>27</v>
      </c>
      <c r="F7" s="80" t="s">
        <v>28</v>
      </c>
      <c r="G7" s="80"/>
      <c r="H7" s="80">
        <f t="shared" ref="H7:H32" si="0">I7/18</f>
        <v>4</v>
      </c>
      <c r="I7" s="80">
        <f t="shared" ref="I7:I13" si="1">J7+K7</f>
        <v>72</v>
      </c>
      <c r="J7" s="80">
        <v>72</v>
      </c>
      <c r="K7" s="80">
        <v>0</v>
      </c>
      <c r="L7" s="105">
        <v>1</v>
      </c>
      <c r="M7" s="103">
        <v>4</v>
      </c>
      <c r="N7" s="103" t="str">
        <f t="shared" ref="N7:T7" si="2">IF($L7=N$3,(IF(OR($F7="A",$G7="√"),$I7/N$5,$J7/N$5)),"")</f>
        <v/>
      </c>
      <c r="O7" s="103" t="str">
        <f t="shared" si="2"/>
        <v/>
      </c>
      <c r="P7" s="103" t="str">
        <f t="shared" si="2"/>
        <v/>
      </c>
      <c r="Q7" s="103" t="str">
        <f t="shared" si="2"/>
        <v/>
      </c>
      <c r="R7" s="103" t="str">
        <f t="shared" si="2"/>
        <v/>
      </c>
      <c r="S7" s="103" t="str">
        <f t="shared" si="2"/>
        <v/>
      </c>
      <c r="T7" s="103" t="str">
        <f t="shared" si="2"/>
        <v/>
      </c>
      <c r="U7" s="103" t="str">
        <f>IF($L12=U$3,(IF(OR($F12="A",$G12="√"),$I12/U$5,$J12/U$5)),"")</f>
        <v/>
      </c>
      <c r="V7" s="103" t="str">
        <f>IF($L12=V$3,(IF(OR($F12="A",$G12="√"),$I12/V$5,$J12/V$5)),"")</f>
        <v/>
      </c>
      <c r="W7" s="82" t="s">
        <v>29</v>
      </c>
      <c r="X7" s="88" t="s">
        <v>30</v>
      </c>
      <c r="Y7" s="90" t="s">
        <v>31</v>
      </c>
    </row>
    <row r="8" s="48" customFormat="1" spans="1:25">
      <c r="A8" s="75"/>
      <c r="B8" s="81"/>
      <c r="C8" s="77">
        <v>3</v>
      </c>
      <c r="D8" s="82" t="s">
        <v>32</v>
      </c>
      <c r="E8" s="79" t="s">
        <v>33</v>
      </c>
      <c r="F8" s="80" t="s">
        <v>28</v>
      </c>
      <c r="G8" s="80"/>
      <c r="H8" s="80">
        <f t="shared" si="0"/>
        <v>4</v>
      </c>
      <c r="I8" s="80">
        <f t="shared" si="1"/>
        <v>72</v>
      </c>
      <c r="J8" s="80">
        <v>72</v>
      </c>
      <c r="K8" s="80">
        <v>0</v>
      </c>
      <c r="L8" s="105">
        <v>1</v>
      </c>
      <c r="M8" s="103">
        <v>4</v>
      </c>
      <c r="N8" s="103" t="str">
        <f t="shared" ref="N8:T8" si="3">IF($L8=N$3,(IF(OR($F8="A",$G8="√"),$I8/N$5,$J8/N$5)),"")</f>
        <v/>
      </c>
      <c r="O8" s="103" t="str">
        <f t="shared" si="3"/>
        <v/>
      </c>
      <c r="P8" s="103" t="str">
        <f t="shared" si="3"/>
        <v/>
      </c>
      <c r="Q8" s="103" t="str">
        <f t="shared" si="3"/>
        <v/>
      </c>
      <c r="R8" s="103" t="str">
        <f t="shared" si="3"/>
        <v/>
      </c>
      <c r="S8" s="103" t="str">
        <f t="shared" si="3"/>
        <v/>
      </c>
      <c r="T8" s="103" t="str">
        <f t="shared" si="3"/>
        <v/>
      </c>
      <c r="U8" s="103"/>
      <c r="V8" s="103"/>
      <c r="W8" s="82" t="s">
        <v>29</v>
      </c>
      <c r="X8" s="88" t="s">
        <v>30</v>
      </c>
      <c r="Y8" s="90" t="s">
        <v>31</v>
      </c>
    </row>
    <row r="9" s="48" customFormat="1" spans="1:25">
      <c r="A9" s="75"/>
      <c r="B9" s="81"/>
      <c r="C9" s="77">
        <v>4</v>
      </c>
      <c r="D9" s="82" t="s">
        <v>34</v>
      </c>
      <c r="E9" s="79" t="s">
        <v>35</v>
      </c>
      <c r="F9" s="80" t="s">
        <v>28</v>
      </c>
      <c r="G9" s="80"/>
      <c r="H9" s="80">
        <f t="shared" si="0"/>
        <v>4</v>
      </c>
      <c r="I9" s="80">
        <f t="shared" si="1"/>
        <v>72</v>
      </c>
      <c r="J9" s="80">
        <v>72</v>
      </c>
      <c r="K9" s="80">
        <v>0</v>
      </c>
      <c r="L9" s="105">
        <v>1</v>
      </c>
      <c r="M9" s="103">
        <v>4</v>
      </c>
      <c r="N9" s="103" t="str">
        <f t="shared" ref="N9:T9" si="4">IF($L9=N$3,(IF(OR($F9="A",$G9="√"),$I9/N$5,$J9/N$5)),"")</f>
        <v/>
      </c>
      <c r="O9" s="103" t="str">
        <f t="shared" si="4"/>
        <v/>
      </c>
      <c r="P9" s="103" t="str">
        <f t="shared" si="4"/>
        <v/>
      </c>
      <c r="Q9" s="103" t="str">
        <f t="shared" si="4"/>
        <v/>
      </c>
      <c r="R9" s="103" t="str">
        <f t="shared" si="4"/>
        <v/>
      </c>
      <c r="S9" s="103" t="str">
        <f t="shared" si="4"/>
        <v/>
      </c>
      <c r="T9" s="103" t="str">
        <f t="shared" si="4"/>
        <v/>
      </c>
      <c r="U9" s="103"/>
      <c r="V9" s="103"/>
      <c r="W9" s="82" t="s">
        <v>29</v>
      </c>
      <c r="X9" s="88" t="s">
        <v>30</v>
      </c>
      <c r="Y9" s="90" t="s">
        <v>31</v>
      </c>
    </row>
    <row r="10" s="48" customFormat="1" spans="1:25">
      <c r="A10" s="75"/>
      <c r="B10" s="81"/>
      <c r="C10" s="77">
        <v>5</v>
      </c>
      <c r="D10" s="82" t="s">
        <v>36</v>
      </c>
      <c r="E10" s="79" t="s">
        <v>37</v>
      </c>
      <c r="F10" s="80" t="s">
        <v>38</v>
      </c>
      <c r="G10" s="80"/>
      <c r="H10" s="80">
        <f t="shared" si="0"/>
        <v>4</v>
      </c>
      <c r="I10" s="80">
        <f t="shared" si="1"/>
        <v>72</v>
      </c>
      <c r="J10" s="80">
        <v>36</v>
      </c>
      <c r="K10" s="80">
        <v>36</v>
      </c>
      <c r="L10" s="105">
        <v>1</v>
      </c>
      <c r="M10" s="103">
        <v>4</v>
      </c>
      <c r="N10" s="103"/>
      <c r="O10" s="103"/>
      <c r="P10" s="103"/>
      <c r="Q10" s="103"/>
      <c r="R10" s="103"/>
      <c r="S10" s="103"/>
      <c r="T10" s="103"/>
      <c r="U10" s="103"/>
      <c r="V10" s="103"/>
      <c r="W10" s="82" t="s">
        <v>29</v>
      </c>
      <c r="X10" s="88" t="s">
        <v>30</v>
      </c>
      <c r="Y10" s="90" t="s">
        <v>31</v>
      </c>
    </row>
    <row r="11" s="48" customFormat="1" spans="1:25">
      <c r="A11" s="75"/>
      <c r="B11" s="81"/>
      <c r="C11" s="77">
        <v>6</v>
      </c>
      <c r="D11" s="82" t="s">
        <v>39</v>
      </c>
      <c r="E11" s="79" t="s">
        <v>40</v>
      </c>
      <c r="F11" s="80" t="s">
        <v>28</v>
      </c>
      <c r="G11" s="80"/>
      <c r="H11" s="80">
        <f t="shared" si="0"/>
        <v>4</v>
      </c>
      <c r="I11" s="80">
        <f t="shared" si="1"/>
        <v>72</v>
      </c>
      <c r="J11" s="80">
        <v>72</v>
      </c>
      <c r="K11" s="80">
        <v>0</v>
      </c>
      <c r="L11" s="105">
        <v>1</v>
      </c>
      <c r="M11" s="103">
        <v>4</v>
      </c>
      <c r="N11" s="103"/>
      <c r="O11" s="103"/>
      <c r="P11" s="103"/>
      <c r="Q11" s="103"/>
      <c r="R11" s="103"/>
      <c r="S11" s="103"/>
      <c r="T11" s="103"/>
      <c r="U11" s="103"/>
      <c r="V11" s="103"/>
      <c r="W11" s="82" t="s">
        <v>29</v>
      </c>
      <c r="X11" s="88" t="s">
        <v>30</v>
      </c>
      <c r="Y11" s="90" t="s">
        <v>31</v>
      </c>
    </row>
    <row r="12" s="48" customFormat="1" spans="1:25">
      <c r="A12" s="75"/>
      <c r="B12" s="81"/>
      <c r="C12" s="77">
        <v>7</v>
      </c>
      <c r="D12" s="82" t="s">
        <v>41</v>
      </c>
      <c r="E12" s="79" t="s">
        <v>42</v>
      </c>
      <c r="F12" s="80" t="s">
        <v>38</v>
      </c>
      <c r="G12" s="80"/>
      <c r="H12" s="80">
        <f t="shared" si="0"/>
        <v>2</v>
      </c>
      <c r="I12" s="80">
        <f t="shared" si="1"/>
        <v>36</v>
      </c>
      <c r="J12" s="80">
        <v>2</v>
      </c>
      <c r="K12" s="80">
        <v>34</v>
      </c>
      <c r="L12" s="105">
        <v>1</v>
      </c>
      <c r="M12" s="103">
        <v>2</v>
      </c>
      <c r="N12" s="103"/>
      <c r="O12" s="103"/>
      <c r="P12" s="103"/>
      <c r="Q12" s="103"/>
      <c r="R12" s="103"/>
      <c r="S12" s="103"/>
      <c r="T12" s="103"/>
      <c r="U12" s="103"/>
      <c r="V12" s="103"/>
      <c r="W12" s="82" t="s">
        <v>29</v>
      </c>
      <c r="X12" s="88" t="s">
        <v>30</v>
      </c>
      <c r="Y12" s="90" t="s">
        <v>31</v>
      </c>
    </row>
    <row r="13" s="48" customFormat="1" spans="1:25">
      <c r="A13" s="75"/>
      <c r="B13" s="81"/>
      <c r="C13" s="77">
        <v>8</v>
      </c>
      <c r="D13" s="82" t="s">
        <v>43</v>
      </c>
      <c r="E13" s="79" t="s">
        <v>44</v>
      </c>
      <c r="F13" s="80" t="s">
        <v>38</v>
      </c>
      <c r="G13" s="80"/>
      <c r="H13" s="80">
        <f t="shared" si="0"/>
        <v>2</v>
      </c>
      <c r="I13" s="80">
        <f t="shared" si="1"/>
        <v>36</v>
      </c>
      <c r="J13" s="80">
        <v>28</v>
      </c>
      <c r="K13" s="80">
        <v>8</v>
      </c>
      <c r="L13" s="105">
        <v>1</v>
      </c>
      <c r="M13" s="103">
        <v>2</v>
      </c>
      <c r="N13" s="104"/>
      <c r="O13" s="103" t="str">
        <f>IF($L16=O$3,(IF(OR($F16="A",$G16="√"),$I16/O$5,$J16/O$5)),"")</f>
        <v/>
      </c>
      <c r="P13" s="103" t="str">
        <f>IF($L16=P$3,(IF(OR($F16="A",$G16="√"),$I16/P$5,$J16/P$5)),"")</f>
        <v/>
      </c>
      <c r="Q13" s="103" t="str">
        <f t="shared" ref="Q13:V13" si="5">IF($L15=Q$3,(IF(OR($F15="A",$G15="√"),$I15/Q$5,$J15/Q$5)),"")</f>
        <v/>
      </c>
      <c r="R13" s="103" t="str">
        <f t="shared" si="5"/>
        <v/>
      </c>
      <c r="S13" s="103" t="str">
        <f t="shared" si="5"/>
        <v/>
      </c>
      <c r="T13" s="103" t="str">
        <f t="shared" si="5"/>
        <v/>
      </c>
      <c r="U13" s="103" t="str">
        <f t="shared" si="5"/>
        <v/>
      </c>
      <c r="V13" s="103" t="str">
        <f t="shared" si="5"/>
        <v/>
      </c>
      <c r="W13" s="82" t="s">
        <v>29</v>
      </c>
      <c r="X13" s="117" t="s">
        <v>45</v>
      </c>
      <c r="Y13" s="90" t="s">
        <v>31</v>
      </c>
    </row>
    <row r="14" s="48" customFormat="1" spans="1:25">
      <c r="A14" s="75"/>
      <c r="B14" s="81"/>
      <c r="C14" s="77">
        <v>9</v>
      </c>
      <c r="D14" s="82" t="s">
        <v>46</v>
      </c>
      <c r="E14" s="79" t="s">
        <v>47</v>
      </c>
      <c r="F14" s="80" t="s">
        <v>28</v>
      </c>
      <c r="G14" s="80"/>
      <c r="H14" s="80">
        <f t="shared" si="0"/>
        <v>2</v>
      </c>
      <c r="I14" s="80">
        <v>36</v>
      </c>
      <c r="J14" s="80">
        <v>36</v>
      </c>
      <c r="K14" s="80">
        <v>0</v>
      </c>
      <c r="L14" s="105">
        <v>1</v>
      </c>
      <c r="M14" s="103">
        <v>2</v>
      </c>
      <c r="N14" s="104"/>
      <c r="O14" s="104"/>
      <c r="P14" s="104"/>
      <c r="Q14" s="104"/>
      <c r="R14" s="103" t="str">
        <f>IF($L27=R$3,(IF(OR($F27="A",$G27="√"),$I27/R$5,$J27/R$5)),"")</f>
        <v/>
      </c>
      <c r="S14" s="103" t="str">
        <f>IF($L27=S$3,(IF(OR($F27="A",$G27="√"),$I27/S$5,$J27/S$5)),"")</f>
        <v/>
      </c>
      <c r="T14" s="103"/>
      <c r="U14" s="103"/>
      <c r="V14" s="103"/>
      <c r="W14" s="82" t="s">
        <v>24</v>
      </c>
      <c r="X14" s="88" t="s">
        <v>30</v>
      </c>
      <c r="Y14" s="90" t="s">
        <v>31</v>
      </c>
    </row>
    <row r="15" s="48" customFormat="1" spans="1:25">
      <c r="A15" s="75"/>
      <c r="B15" s="81"/>
      <c r="C15" s="77">
        <v>10</v>
      </c>
      <c r="D15" s="82" t="s">
        <v>48</v>
      </c>
      <c r="E15" s="79" t="s">
        <v>49</v>
      </c>
      <c r="F15" s="80" t="s">
        <v>28</v>
      </c>
      <c r="G15" s="80"/>
      <c r="H15" s="80">
        <f t="shared" si="0"/>
        <v>4</v>
      </c>
      <c r="I15" s="80">
        <f t="shared" ref="I15:I32" si="6">J15+K15</f>
        <v>72</v>
      </c>
      <c r="J15" s="80">
        <v>72</v>
      </c>
      <c r="K15" s="80">
        <v>0</v>
      </c>
      <c r="L15" s="105">
        <v>2</v>
      </c>
      <c r="M15" s="103" t="str">
        <f t="shared" ref="M15:M19" si="7">IF($L15=M$3,(IF(OR($F15="A",$G15="√"),$I15/M$5,$J15/M$5)),"")</f>
        <v/>
      </c>
      <c r="N15" s="103">
        <f>IF($L15=N$3,(IF(OR($F15="A",$G15="√"),$I15/N$5,$J15/N$5)),"")</f>
        <v>4</v>
      </c>
      <c r="O15" s="103"/>
      <c r="P15" s="103"/>
      <c r="Q15" s="103"/>
      <c r="R15" s="103"/>
      <c r="S15" s="103"/>
      <c r="T15" s="103"/>
      <c r="U15" s="103" t="str">
        <f t="shared" ref="U15:V17" si="8">IF($L7=U$3,(IF(OR($F7="A",$G7="√"),$I7/U$5,$J7/U$5)),"")</f>
        <v/>
      </c>
      <c r="V15" s="103" t="str">
        <f t="shared" si="8"/>
        <v/>
      </c>
      <c r="W15" s="82" t="s">
        <v>29</v>
      </c>
      <c r="X15" s="88" t="s">
        <v>30</v>
      </c>
      <c r="Y15" s="90" t="s">
        <v>31</v>
      </c>
    </row>
    <row r="16" s="48" customFormat="1" spans="1:25">
      <c r="A16" s="75"/>
      <c r="B16" s="81"/>
      <c r="C16" s="77">
        <v>11</v>
      </c>
      <c r="D16" s="82" t="s">
        <v>50</v>
      </c>
      <c r="E16" s="79" t="s">
        <v>51</v>
      </c>
      <c r="F16" s="80" t="s">
        <v>28</v>
      </c>
      <c r="G16" s="80"/>
      <c r="H16" s="80">
        <f t="shared" si="0"/>
        <v>4</v>
      </c>
      <c r="I16" s="80">
        <f t="shared" si="6"/>
        <v>72</v>
      </c>
      <c r="J16" s="80">
        <v>72</v>
      </c>
      <c r="K16" s="80">
        <v>0</v>
      </c>
      <c r="L16" s="105">
        <v>2</v>
      </c>
      <c r="M16" s="103" t="str">
        <f t="shared" si="7"/>
        <v/>
      </c>
      <c r="N16" s="103">
        <f>IF($L16=N$3,(IF(OR($F16="A",$G16="√"),$I16/N$5,$J16/N$5)),"")</f>
        <v>4</v>
      </c>
      <c r="O16" s="103"/>
      <c r="P16" s="103"/>
      <c r="Q16" s="103"/>
      <c r="R16" s="103"/>
      <c r="S16" s="103"/>
      <c r="T16" s="103"/>
      <c r="U16" s="103" t="str">
        <f t="shared" si="8"/>
        <v/>
      </c>
      <c r="V16" s="103" t="str">
        <f t="shared" si="8"/>
        <v/>
      </c>
      <c r="W16" s="82" t="s">
        <v>29</v>
      </c>
      <c r="X16" s="88" t="s">
        <v>30</v>
      </c>
      <c r="Y16" s="90" t="s">
        <v>31</v>
      </c>
    </row>
    <row r="17" s="48" customFormat="1" spans="1:25">
      <c r="A17" s="75"/>
      <c r="B17" s="81"/>
      <c r="C17" s="77">
        <v>12</v>
      </c>
      <c r="D17" s="82" t="s">
        <v>52</v>
      </c>
      <c r="E17" s="79" t="s">
        <v>53</v>
      </c>
      <c r="F17" s="80" t="s">
        <v>28</v>
      </c>
      <c r="G17" s="80"/>
      <c r="H17" s="80">
        <f t="shared" si="0"/>
        <v>4</v>
      </c>
      <c r="I17" s="80">
        <f t="shared" si="6"/>
        <v>72</v>
      </c>
      <c r="J17" s="80">
        <v>72</v>
      </c>
      <c r="K17" s="80">
        <v>0</v>
      </c>
      <c r="L17" s="105">
        <v>2</v>
      </c>
      <c r="M17" s="103" t="str">
        <f t="shared" si="7"/>
        <v/>
      </c>
      <c r="N17" s="103">
        <f>IF($L17=N$3,(IF(OR($F17="A",$G17="√"),$I17/N$5,$J17/N$5)),"")</f>
        <v>4</v>
      </c>
      <c r="O17" s="103"/>
      <c r="P17" s="103"/>
      <c r="Q17" s="103"/>
      <c r="R17" s="103"/>
      <c r="S17" s="103"/>
      <c r="T17" s="103"/>
      <c r="U17" s="103" t="str">
        <f t="shared" si="8"/>
        <v/>
      </c>
      <c r="V17" s="103" t="str">
        <f t="shared" si="8"/>
        <v/>
      </c>
      <c r="W17" s="82" t="s">
        <v>29</v>
      </c>
      <c r="X17" s="88" t="s">
        <v>30</v>
      </c>
      <c r="Y17" s="90" t="s">
        <v>31</v>
      </c>
    </row>
    <row r="18" s="48" customFormat="1" spans="1:25">
      <c r="A18" s="75"/>
      <c r="B18" s="81"/>
      <c r="C18" s="77">
        <v>13</v>
      </c>
      <c r="D18" s="82" t="s">
        <v>54</v>
      </c>
      <c r="E18" s="79" t="s">
        <v>55</v>
      </c>
      <c r="F18" s="80" t="s">
        <v>22</v>
      </c>
      <c r="G18" s="80"/>
      <c r="H18" s="80">
        <f t="shared" si="0"/>
        <v>2</v>
      </c>
      <c r="I18" s="80">
        <f t="shared" si="6"/>
        <v>36</v>
      </c>
      <c r="J18" s="80">
        <v>18</v>
      </c>
      <c r="K18" s="80">
        <v>18</v>
      </c>
      <c r="L18" s="105">
        <v>2</v>
      </c>
      <c r="M18" s="103" t="str">
        <f t="shared" si="7"/>
        <v/>
      </c>
      <c r="N18" s="103">
        <v>2</v>
      </c>
      <c r="O18" s="103"/>
      <c r="P18" s="103"/>
      <c r="Q18" s="103"/>
      <c r="R18" s="103"/>
      <c r="S18" s="103"/>
      <c r="T18" s="103"/>
      <c r="U18" s="103"/>
      <c r="V18" s="103"/>
      <c r="W18" s="82" t="s">
        <v>29</v>
      </c>
      <c r="X18" s="88" t="s">
        <v>30</v>
      </c>
      <c r="Y18" s="90" t="s">
        <v>31</v>
      </c>
    </row>
    <row r="19" s="48" customFormat="1" spans="1:25">
      <c r="A19" s="75"/>
      <c r="B19" s="81"/>
      <c r="C19" s="77">
        <v>14</v>
      </c>
      <c r="D19" s="82" t="s">
        <v>56</v>
      </c>
      <c r="E19" s="79" t="s">
        <v>57</v>
      </c>
      <c r="F19" s="80" t="s">
        <v>22</v>
      </c>
      <c r="G19" s="80"/>
      <c r="H19" s="80">
        <f t="shared" si="0"/>
        <v>2</v>
      </c>
      <c r="I19" s="80">
        <f t="shared" si="6"/>
        <v>36</v>
      </c>
      <c r="J19" s="80">
        <v>2</v>
      </c>
      <c r="K19" s="80">
        <v>34</v>
      </c>
      <c r="L19" s="105">
        <v>2</v>
      </c>
      <c r="M19" s="103" t="str">
        <f t="shared" si="7"/>
        <v/>
      </c>
      <c r="N19" s="103">
        <v>2</v>
      </c>
      <c r="O19" s="103"/>
      <c r="P19" s="103"/>
      <c r="Q19" s="103"/>
      <c r="R19" s="103"/>
      <c r="S19" s="103"/>
      <c r="T19" s="103"/>
      <c r="U19" s="103"/>
      <c r="V19" s="103"/>
      <c r="W19" s="82" t="s">
        <v>29</v>
      </c>
      <c r="X19" s="88" t="s">
        <v>30</v>
      </c>
      <c r="Y19" s="90" t="s">
        <v>31</v>
      </c>
    </row>
    <row r="20" s="48" customFormat="1" spans="1:25">
      <c r="A20" s="75"/>
      <c r="B20" s="81"/>
      <c r="C20" s="77">
        <v>15</v>
      </c>
      <c r="D20" s="82" t="s">
        <v>58</v>
      </c>
      <c r="E20" s="79" t="s">
        <v>59</v>
      </c>
      <c r="F20" s="80" t="s">
        <v>38</v>
      </c>
      <c r="G20" s="80"/>
      <c r="H20" s="80">
        <f t="shared" si="0"/>
        <v>2</v>
      </c>
      <c r="I20" s="80">
        <f t="shared" si="6"/>
        <v>36</v>
      </c>
      <c r="J20" s="80">
        <v>26</v>
      </c>
      <c r="K20" s="80">
        <v>10</v>
      </c>
      <c r="L20" s="105">
        <v>2</v>
      </c>
      <c r="M20" s="103"/>
      <c r="N20" s="103">
        <v>2</v>
      </c>
      <c r="O20" s="103" t="str">
        <f>IF($L17=O$3,(IF(OR($F17="A",$G17="√"),$I17/O$5,$J17/O$5)),"")</f>
        <v/>
      </c>
      <c r="P20" s="103" t="str">
        <f>IF($L17=P$3,(IF(OR($F17="A",$G17="√"),$I17/P$5,$J17/P$5)),"")</f>
        <v/>
      </c>
      <c r="Q20" s="103" t="str">
        <f t="shared" ref="Q20:V20" si="9">IF($L16=Q$3,(IF(OR($F16="A",$G16="√"),$I16/Q$5,$J16/Q$5)),"")</f>
        <v/>
      </c>
      <c r="R20" s="103" t="str">
        <f t="shared" si="9"/>
        <v/>
      </c>
      <c r="S20" s="103" t="str">
        <f t="shared" si="9"/>
        <v/>
      </c>
      <c r="T20" s="103" t="str">
        <f t="shared" si="9"/>
        <v/>
      </c>
      <c r="U20" s="103" t="str">
        <f t="shared" si="9"/>
        <v/>
      </c>
      <c r="V20" s="103" t="str">
        <f t="shared" si="9"/>
        <v/>
      </c>
      <c r="W20" s="82" t="s">
        <v>24</v>
      </c>
      <c r="X20" s="117" t="s">
        <v>45</v>
      </c>
      <c r="Y20" s="90" t="s">
        <v>31</v>
      </c>
    </row>
    <row r="21" s="48" customFormat="1" spans="1:25">
      <c r="A21" s="75"/>
      <c r="B21" s="81"/>
      <c r="C21" s="77">
        <v>16</v>
      </c>
      <c r="D21" s="82" t="s">
        <v>60</v>
      </c>
      <c r="E21" s="83" t="s">
        <v>61</v>
      </c>
      <c r="F21" s="80" t="s">
        <v>28</v>
      </c>
      <c r="G21" s="80"/>
      <c r="H21" s="80">
        <f t="shared" si="0"/>
        <v>4</v>
      </c>
      <c r="I21" s="80">
        <f t="shared" si="6"/>
        <v>72</v>
      </c>
      <c r="J21" s="80">
        <v>72</v>
      </c>
      <c r="K21" s="80">
        <v>0</v>
      </c>
      <c r="L21" s="105">
        <v>3</v>
      </c>
      <c r="M21" s="103" t="str">
        <f>IF($L21=M$3,(IF(OR($F21="A",$G21="√"),$I21/M$5,$J21/M$5)),"")</f>
        <v/>
      </c>
      <c r="N21" s="103" t="str">
        <f>IF($L21=N$3,(IF(OR($F21="A",$G21="√"),$I21/N$5,$J21/N$5)),"")</f>
        <v/>
      </c>
      <c r="O21" s="103">
        <f>IF($L21=O$3,(IF(OR($F21="A",$G21="√"),$I21/O$5,$J21/O$5)),"")</f>
        <v>4</v>
      </c>
      <c r="P21" s="103"/>
      <c r="Q21" s="103"/>
      <c r="R21" s="103"/>
      <c r="S21" s="103"/>
      <c r="T21" s="103"/>
      <c r="U21" s="103"/>
      <c r="V21" s="103"/>
      <c r="W21" s="82" t="s">
        <v>29</v>
      </c>
      <c r="X21" s="88" t="s">
        <v>30</v>
      </c>
      <c r="Y21" s="90" t="s">
        <v>31</v>
      </c>
    </row>
    <row r="22" s="48" customFormat="1" spans="1:25">
      <c r="A22" s="75"/>
      <c r="B22" s="81"/>
      <c r="C22" s="77">
        <v>17</v>
      </c>
      <c r="D22" s="82" t="s">
        <v>62</v>
      </c>
      <c r="E22" s="79" t="s">
        <v>63</v>
      </c>
      <c r="F22" s="80" t="s">
        <v>22</v>
      </c>
      <c r="G22" s="80"/>
      <c r="H22" s="80">
        <f t="shared" si="0"/>
        <v>2</v>
      </c>
      <c r="I22" s="80">
        <f t="shared" si="6"/>
        <v>36</v>
      </c>
      <c r="J22" s="80">
        <v>2</v>
      </c>
      <c r="K22" s="80">
        <v>34</v>
      </c>
      <c r="L22" s="105">
        <v>3</v>
      </c>
      <c r="M22" s="103" t="str">
        <f>IF($L22=M$3,(IF(OR($F22="A",$G22="√"),$I22/M$5,$J22/M$5)),"")</f>
        <v/>
      </c>
      <c r="N22" s="103" t="str">
        <f>IF($L22=N$3,(IF(OR($F22="A",$G22="√"),$I22/N$5,$J22/N$5)),"")</f>
        <v/>
      </c>
      <c r="O22" s="103">
        <v>2</v>
      </c>
      <c r="P22" s="80"/>
      <c r="Q22" s="103" t="str">
        <f>IF($L19=Q$3,(IF(OR($F19="A",$G19="√"),$I19/Q$5,$J19/Q$5)),"")</f>
        <v/>
      </c>
      <c r="R22" s="103" t="str">
        <f>IF($L19=R$3,(IF(OR($F19="A",$G19="√"),$I19/R$5,$J19/R$5)),"")</f>
        <v/>
      </c>
      <c r="S22" s="103" t="str">
        <f>IF($L19=S$3,(IF(OR($F19="A",$G19="√"),$I19/S$5,$J19/S$5)),"")</f>
        <v/>
      </c>
      <c r="T22" s="103" t="str">
        <f>IF($L19=T$3,(IF(OR($F19="A",$G19="√"),$I19/T$5,$J19/T$5)),"")</f>
        <v/>
      </c>
      <c r="U22" s="103"/>
      <c r="V22" s="103"/>
      <c r="W22" s="82" t="s">
        <v>29</v>
      </c>
      <c r="X22" s="88" t="s">
        <v>30</v>
      </c>
      <c r="Y22" s="90" t="s">
        <v>31</v>
      </c>
    </row>
    <row r="23" s="48" customFormat="1" spans="1:25">
      <c r="A23" s="75"/>
      <c r="B23" s="81"/>
      <c r="C23" s="77">
        <v>18</v>
      </c>
      <c r="D23" s="82" t="s">
        <v>64</v>
      </c>
      <c r="E23" s="79" t="s">
        <v>65</v>
      </c>
      <c r="F23" s="80" t="s">
        <v>38</v>
      </c>
      <c r="G23" s="80"/>
      <c r="H23" s="80">
        <f t="shared" si="0"/>
        <v>2</v>
      </c>
      <c r="I23" s="80">
        <f t="shared" si="6"/>
        <v>36</v>
      </c>
      <c r="J23" s="80">
        <v>28</v>
      </c>
      <c r="K23" s="80">
        <v>8</v>
      </c>
      <c r="L23" s="105">
        <v>3</v>
      </c>
      <c r="M23" s="103" t="str">
        <f>IF($L23=M$3,(IF(OR($F23="A",$G23="√"),$I23/M$5,$J23/M$5)),"")</f>
        <v/>
      </c>
      <c r="N23" s="103"/>
      <c r="O23" s="103">
        <v>2</v>
      </c>
      <c r="P23" s="103" t="str">
        <f>IF($L18=P$3,(IF(OR($F18="A",$G18="√"),$I18/P$5,$J18/P$5)),"")</f>
        <v/>
      </c>
      <c r="Q23" s="103" t="str">
        <f t="shared" ref="Q23:V23" si="10">IF($L17=Q$3,(IF(OR($F17="A",$G17="√"),$I17/Q$5,$J17/Q$5)),"")</f>
        <v/>
      </c>
      <c r="R23" s="103" t="str">
        <f t="shared" si="10"/>
        <v/>
      </c>
      <c r="S23" s="103" t="str">
        <f t="shared" si="10"/>
        <v/>
      </c>
      <c r="T23" s="103" t="str">
        <f t="shared" si="10"/>
        <v/>
      </c>
      <c r="U23" s="103" t="str">
        <f t="shared" si="10"/>
        <v/>
      </c>
      <c r="V23" s="103" t="str">
        <f t="shared" si="10"/>
        <v/>
      </c>
      <c r="W23" s="82" t="s">
        <v>29</v>
      </c>
      <c r="X23" s="117" t="s">
        <v>45</v>
      </c>
      <c r="Y23" s="90" t="s">
        <v>31</v>
      </c>
    </row>
    <row r="24" s="48" customFormat="1" spans="1:25">
      <c r="A24" s="75"/>
      <c r="B24" s="81"/>
      <c r="C24" s="77">
        <v>19</v>
      </c>
      <c r="D24" s="82" t="s">
        <v>66</v>
      </c>
      <c r="E24" s="79" t="s">
        <v>67</v>
      </c>
      <c r="F24" s="80" t="s">
        <v>28</v>
      </c>
      <c r="G24" s="80"/>
      <c r="H24" s="80">
        <f t="shared" si="0"/>
        <v>1</v>
      </c>
      <c r="I24" s="80">
        <f t="shared" si="6"/>
        <v>18</v>
      </c>
      <c r="J24" s="80">
        <v>18</v>
      </c>
      <c r="K24" s="80">
        <v>0</v>
      </c>
      <c r="L24" s="105">
        <v>3</v>
      </c>
      <c r="M24" s="103"/>
      <c r="N24" s="103"/>
      <c r="O24" s="103">
        <v>1</v>
      </c>
      <c r="P24" s="103"/>
      <c r="Q24" s="103"/>
      <c r="R24" s="103"/>
      <c r="S24" s="103"/>
      <c r="T24" s="103"/>
      <c r="U24" s="103"/>
      <c r="V24" s="103"/>
      <c r="W24" s="82" t="s">
        <v>24</v>
      </c>
      <c r="X24" s="88" t="s">
        <v>30</v>
      </c>
      <c r="Y24" s="90" t="s">
        <v>31</v>
      </c>
    </row>
    <row r="25" s="48" customFormat="1" spans="1:25">
      <c r="A25" s="75"/>
      <c r="B25" s="81"/>
      <c r="C25" s="77">
        <v>20</v>
      </c>
      <c r="D25" s="82">
        <v>180211</v>
      </c>
      <c r="E25" s="79" t="s">
        <v>68</v>
      </c>
      <c r="F25" s="80" t="s">
        <v>22</v>
      </c>
      <c r="G25" s="80"/>
      <c r="H25" s="80">
        <f t="shared" si="0"/>
        <v>2</v>
      </c>
      <c r="I25" s="80">
        <f t="shared" si="6"/>
        <v>36</v>
      </c>
      <c r="J25" s="80">
        <v>2</v>
      </c>
      <c r="K25" s="80">
        <v>34</v>
      </c>
      <c r="L25" s="105">
        <v>4</v>
      </c>
      <c r="M25" s="103" t="str">
        <f>IF($L25=M$3,(IF(OR($F25="A",$G25="√"),$I25/M$5,$J25/M$5)),"")</f>
        <v/>
      </c>
      <c r="N25" s="103" t="str">
        <f>IF($L25=N$3,(IF(OR($F25="A",$G25="√"),$I25/N$5,$J25/N$5)),"")</f>
        <v/>
      </c>
      <c r="O25" s="103" t="str">
        <f>IF($L25=O$3,(IF(OR($F25="A",$G25="√"),$I25/O$5,$J25/O$5)),"")</f>
        <v/>
      </c>
      <c r="P25" s="103">
        <f>IF($L25=P$3,(IF(OR($F25="c",$G25="√"),$I25/P$5,$J25/P$5)),"")</f>
        <v>2</v>
      </c>
      <c r="Q25" s="104"/>
      <c r="R25" s="104"/>
      <c r="S25" s="104"/>
      <c r="T25" s="104"/>
      <c r="U25" s="103" t="str">
        <f>IF($L19=U$3,(IF(OR($F19="A",$G19="√"),$I19/U$5,$J19/U$5)),"")</f>
        <v/>
      </c>
      <c r="V25" s="103" t="str">
        <f>IF($L19=V$3,(IF(OR($F19="A",$G19="√"),$I19/V$5,$J19/V$5)),"")</f>
        <v/>
      </c>
      <c r="W25" s="82" t="s">
        <v>29</v>
      </c>
      <c r="X25" s="88" t="s">
        <v>30</v>
      </c>
      <c r="Y25" s="90" t="s">
        <v>31</v>
      </c>
    </row>
    <row r="26" s="48" customFormat="1" spans="1:25">
      <c r="A26" s="75"/>
      <c r="B26" s="81"/>
      <c r="C26" s="77">
        <v>21</v>
      </c>
      <c r="D26" s="82" t="s">
        <v>69</v>
      </c>
      <c r="E26" s="79" t="s">
        <v>70</v>
      </c>
      <c r="F26" s="80" t="s">
        <v>38</v>
      </c>
      <c r="G26" s="80"/>
      <c r="H26" s="80">
        <f t="shared" si="0"/>
        <v>2</v>
      </c>
      <c r="I26" s="80">
        <f t="shared" si="6"/>
        <v>36</v>
      </c>
      <c r="J26" s="80">
        <v>32</v>
      </c>
      <c r="K26" s="80">
        <v>4</v>
      </c>
      <c r="L26" s="105">
        <v>4</v>
      </c>
      <c r="M26" s="103"/>
      <c r="N26" s="103"/>
      <c r="O26" s="103"/>
      <c r="P26" s="103">
        <v>2</v>
      </c>
      <c r="Q26" s="103" t="str">
        <f>IF($L18=Q$3,(IF(OR($F18="A",$G18="√"),$I18/Q$5,$J18/Q$5)),"")</f>
        <v/>
      </c>
      <c r="R26" s="103" t="str">
        <f>IF($L18=R$3,(IF(OR($F18="A",$G18="√"),$I18/R$5,$J18/R$5)),"")</f>
        <v/>
      </c>
      <c r="S26" s="103"/>
      <c r="T26" s="103"/>
      <c r="U26" s="103"/>
      <c r="V26" s="103"/>
      <c r="W26" s="82" t="s">
        <v>29</v>
      </c>
      <c r="X26" s="117" t="s">
        <v>45</v>
      </c>
      <c r="Y26" s="90" t="s">
        <v>31</v>
      </c>
    </row>
    <row r="27" s="48" customFormat="1" spans="1:25">
      <c r="A27" s="75"/>
      <c r="B27" s="81"/>
      <c r="C27" s="77">
        <v>22</v>
      </c>
      <c r="D27" s="82" t="s">
        <v>71</v>
      </c>
      <c r="E27" s="79" t="s">
        <v>72</v>
      </c>
      <c r="F27" s="80" t="s">
        <v>38</v>
      </c>
      <c r="G27" s="80"/>
      <c r="H27" s="80">
        <f t="shared" si="0"/>
        <v>2</v>
      </c>
      <c r="I27" s="80">
        <f t="shared" si="6"/>
        <v>36</v>
      </c>
      <c r="J27" s="80">
        <v>18</v>
      </c>
      <c r="K27" s="80">
        <v>18</v>
      </c>
      <c r="L27" s="105">
        <v>5</v>
      </c>
      <c r="M27" s="103" t="str">
        <f>IF($L27=M$3,(IF(OR($F27="A",$G27="√"),$I27/M$5,$J27/M$5)),"")</f>
        <v/>
      </c>
      <c r="N27" s="103" t="str">
        <f>IF($L27=N$3,(IF(OR($F27="A",$G27="√"),$I27/N$5,$J27/N$5)),"")</f>
        <v/>
      </c>
      <c r="O27" s="103" t="str">
        <f>IF($L27=O$3,(IF(OR($F27="A",$G27="√"),$I27/O$5,$J27/O$5)),"")</f>
        <v/>
      </c>
      <c r="P27" s="103" t="str">
        <f>IF($L27=P$3,(IF(OR($F27="A",$G27="√"),$I27/P$5,$J27/P$5)),"")</f>
        <v/>
      </c>
      <c r="Q27" s="103">
        <v>2</v>
      </c>
      <c r="R27" s="103"/>
      <c r="S27" s="103"/>
      <c r="T27" s="103"/>
      <c r="U27" s="103"/>
      <c r="V27" s="103"/>
      <c r="W27" s="82" t="s">
        <v>24</v>
      </c>
      <c r="X27" s="88" t="s">
        <v>30</v>
      </c>
      <c r="Y27" s="90" t="s">
        <v>31</v>
      </c>
    </row>
    <row r="28" s="48" customFormat="1" spans="1:25">
      <c r="A28" s="75"/>
      <c r="B28" s="81"/>
      <c r="C28" s="77">
        <v>23</v>
      </c>
      <c r="D28" s="82" t="s">
        <v>73</v>
      </c>
      <c r="E28" s="84" t="s">
        <v>74</v>
      </c>
      <c r="F28" s="85" t="s">
        <v>28</v>
      </c>
      <c r="G28" s="85"/>
      <c r="H28" s="80">
        <f t="shared" si="0"/>
        <v>2</v>
      </c>
      <c r="I28" s="80">
        <f t="shared" si="6"/>
        <v>36</v>
      </c>
      <c r="J28" s="85">
        <v>36</v>
      </c>
      <c r="K28" s="85">
        <v>0</v>
      </c>
      <c r="L28" s="85">
        <v>7</v>
      </c>
      <c r="M28" s="103" t="str">
        <f t="shared" ref="M28:R28" si="11">IF($L31=M$3,(IF(OR($F31="A",$G31="√"),$I31/M$5,$J31/M$5)),"")</f>
        <v/>
      </c>
      <c r="N28" s="103" t="str">
        <f t="shared" si="11"/>
        <v/>
      </c>
      <c r="O28" s="103" t="str">
        <f t="shared" si="11"/>
        <v/>
      </c>
      <c r="P28" s="103" t="str">
        <f t="shared" si="11"/>
        <v/>
      </c>
      <c r="Q28" s="103" t="str">
        <f t="shared" si="11"/>
        <v/>
      </c>
      <c r="R28" s="103" t="str">
        <f t="shared" si="11"/>
        <v/>
      </c>
      <c r="S28" s="103">
        <v>2</v>
      </c>
      <c r="T28" s="103"/>
      <c r="U28" s="103"/>
      <c r="V28" s="103"/>
      <c r="W28" s="82" t="s">
        <v>24</v>
      </c>
      <c r="X28" s="117" t="s">
        <v>45</v>
      </c>
      <c r="Y28" s="90" t="s">
        <v>31</v>
      </c>
    </row>
    <row r="29" s="48" customFormat="1" spans="1:25">
      <c r="A29" s="75"/>
      <c r="B29" s="81"/>
      <c r="C29" s="77">
        <v>24</v>
      </c>
      <c r="D29" s="82" t="s">
        <v>75</v>
      </c>
      <c r="E29" s="79" t="s">
        <v>76</v>
      </c>
      <c r="F29" s="80" t="s">
        <v>77</v>
      </c>
      <c r="G29" s="80"/>
      <c r="H29" s="80">
        <f t="shared" si="0"/>
        <v>1</v>
      </c>
      <c r="I29" s="80">
        <f t="shared" si="6"/>
        <v>18</v>
      </c>
      <c r="J29" s="80">
        <v>18</v>
      </c>
      <c r="K29" s="80">
        <v>0</v>
      </c>
      <c r="L29" s="80">
        <v>7</v>
      </c>
      <c r="M29" s="103"/>
      <c r="N29" s="103"/>
      <c r="O29" s="103"/>
      <c r="P29" s="103"/>
      <c r="Q29" s="103"/>
      <c r="R29" s="103"/>
      <c r="S29" s="103">
        <v>1</v>
      </c>
      <c r="T29" s="103" t="str">
        <f>IF($L25=T$3,(IF(OR($F25="A",$G25="√"),$I25/T$5,$J25/T$5)),"")</f>
        <v/>
      </c>
      <c r="U29" s="103" t="str">
        <f>IF($L25=U$3,(IF(OR($F25="A",$G25="√"),$I25/U$5,$J25/U$5)),"")</f>
        <v/>
      </c>
      <c r="V29" s="103" t="str">
        <f>IF($L25=V$3,(IF(OR($F25="A",$G25="√"),$I25/V$5,$J25/V$5)),"")</f>
        <v/>
      </c>
      <c r="W29" s="82" t="s">
        <v>24</v>
      </c>
      <c r="X29" s="117" t="s">
        <v>78</v>
      </c>
      <c r="Y29" s="90" t="s">
        <v>31</v>
      </c>
    </row>
    <row r="30" s="48" customFormat="1" spans="1:25">
      <c r="A30" s="75"/>
      <c r="B30" s="81"/>
      <c r="C30" s="77">
        <v>25</v>
      </c>
      <c r="D30" s="82" t="s">
        <v>79</v>
      </c>
      <c r="E30" s="79" t="s">
        <v>80</v>
      </c>
      <c r="F30" s="80" t="s">
        <v>81</v>
      </c>
      <c r="G30" s="80"/>
      <c r="H30" s="80">
        <f t="shared" si="0"/>
        <v>3</v>
      </c>
      <c r="I30" s="80">
        <f t="shared" si="6"/>
        <v>54</v>
      </c>
      <c r="J30" s="80">
        <v>46</v>
      </c>
      <c r="K30" s="80">
        <v>8</v>
      </c>
      <c r="L30" s="105">
        <v>7</v>
      </c>
      <c r="M30" s="103" t="str">
        <f>IF($L30=M$3,(IF(OR($F30="A",$G30="√"),$I30/M$5,$J30/M$5)),"")</f>
        <v/>
      </c>
      <c r="N30" s="103" t="str">
        <f>IF($L35=N$3,(IF(OR($F35="A",$G35="√"),$I35/N$5,$J35/N$5)),"")</f>
        <v/>
      </c>
      <c r="O30" s="103" t="str">
        <f>IF($L35=O$3,(IF(OR($F35="A",$G35="√"),$I35/O$5,$J35/O$5)),"")</f>
        <v/>
      </c>
      <c r="P30" s="103" t="str">
        <f>IF($L35=P$3,(IF(OR($F35="A",$G35="√"),$I35/P$5,$J35/P$5)),"")</f>
        <v/>
      </c>
      <c r="Q30" s="103" t="str">
        <f>IF($L35=Q$3,(IF(OR($F35="A",$G35="√"),$I35/Q$5,$J35/Q$5)),"")</f>
        <v/>
      </c>
      <c r="R30" s="103" t="str">
        <f>IF($L35=R$3,(IF(OR($F35="A",$G35="√"),$I35/R$5,$J35/R$5)),"")</f>
        <v/>
      </c>
      <c r="S30" s="103">
        <v>3</v>
      </c>
      <c r="T30" s="103" t="str">
        <f>IF($L35=T$3,(IF(OR($F35="A",$G35="√"),$I35/T$5,$J35/T$5)),"")</f>
        <v/>
      </c>
      <c r="U30" s="103"/>
      <c r="V30" s="103"/>
      <c r="W30" s="82" t="s">
        <v>29</v>
      </c>
      <c r="X30" s="117" t="s">
        <v>45</v>
      </c>
      <c r="Y30" s="90" t="s">
        <v>31</v>
      </c>
    </row>
    <row r="31" s="48" customFormat="1" spans="1:25">
      <c r="A31" s="75"/>
      <c r="B31" s="81"/>
      <c r="C31" s="77">
        <v>26</v>
      </c>
      <c r="D31" s="82" t="s">
        <v>82</v>
      </c>
      <c r="E31" s="86" t="s">
        <v>83</v>
      </c>
      <c r="F31" s="80" t="s">
        <v>28</v>
      </c>
      <c r="G31" s="80"/>
      <c r="H31" s="80">
        <f t="shared" si="0"/>
        <v>1</v>
      </c>
      <c r="I31" s="80">
        <f t="shared" si="6"/>
        <v>18</v>
      </c>
      <c r="J31" s="80">
        <v>18</v>
      </c>
      <c r="K31" s="80">
        <v>0</v>
      </c>
      <c r="L31" s="105">
        <v>7</v>
      </c>
      <c r="M31" s="103" t="str">
        <f t="shared" ref="M31:R31" si="12">IF($L30=M$3,(IF(OR($F30="A",$G30="√"),$I30/M$5,$J30/M$5)),"")</f>
        <v/>
      </c>
      <c r="N31" s="103" t="str">
        <f t="shared" si="12"/>
        <v/>
      </c>
      <c r="O31" s="103" t="str">
        <f t="shared" si="12"/>
        <v/>
      </c>
      <c r="P31" s="103" t="str">
        <f t="shared" si="12"/>
        <v/>
      </c>
      <c r="Q31" s="103" t="str">
        <f t="shared" si="12"/>
        <v/>
      </c>
      <c r="R31" s="103" t="str">
        <f t="shared" si="12"/>
        <v/>
      </c>
      <c r="S31" s="103">
        <v>1</v>
      </c>
      <c r="T31" s="103" t="str">
        <f>IF($L30=T$3,(IF(OR($F30="A",$G30="√"),$I30/T$5,$J30/T$5)),"")</f>
        <v/>
      </c>
      <c r="U31" s="103"/>
      <c r="V31" s="103"/>
      <c r="W31" s="82" t="s">
        <v>29</v>
      </c>
      <c r="X31" s="117" t="s">
        <v>45</v>
      </c>
      <c r="Y31" s="90" t="s">
        <v>31</v>
      </c>
    </row>
    <row r="32" s="48" customFormat="1" spans="1:25">
      <c r="A32" s="75"/>
      <c r="B32" s="81"/>
      <c r="C32" s="77">
        <v>27</v>
      </c>
      <c r="D32" s="82" t="s">
        <v>84</v>
      </c>
      <c r="E32" s="84" t="s">
        <v>85</v>
      </c>
      <c r="F32" s="80" t="s">
        <v>22</v>
      </c>
      <c r="G32" s="85"/>
      <c r="H32" s="80">
        <f t="shared" si="0"/>
        <v>2</v>
      </c>
      <c r="I32" s="80">
        <f t="shared" si="6"/>
        <v>36</v>
      </c>
      <c r="J32" s="85">
        <v>18</v>
      </c>
      <c r="K32" s="85">
        <v>18</v>
      </c>
      <c r="L32" s="85">
        <v>8</v>
      </c>
      <c r="M32" s="103"/>
      <c r="N32" s="103"/>
      <c r="O32" s="103"/>
      <c r="P32" s="103"/>
      <c r="Q32" s="103"/>
      <c r="R32" s="103"/>
      <c r="S32" s="103"/>
      <c r="T32" s="103">
        <v>2</v>
      </c>
      <c r="U32" s="103"/>
      <c r="V32" s="103"/>
      <c r="W32" s="82" t="s">
        <v>29</v>
      </c>
      <c r="X32" s="88" t="s">
        <v>30</v>
      </c>
      <c r="Y32" s="90" t="s">
        <v>31</v>
      </c>
    </row>
    <row r="33" s="48" customFormat="1" ht="21" spans="1:25">
      <c r="A33" s="75"/>
      <c r="B33" s="81"/>
      <c r="C33" s="77">
        <v>28</v>
      </c>
      <c r="D33" s="82" t="s">
        <v>86</v>
      </c>
      <c r="E33" s="87" t="s">
        <v>87</v>
      </c>
      <c r="F33" s="80" t="s">
        <v>38</v>
      </c>
      <c r="G33" s="80"/>
      <c r="H33" s="80">
        <v>2</v>
      </c>
      <c r="I33" s="80">
        <v>36</v>
      </c>
      <c r="J33" s="80">
        <v>30</v>
      </c>
      <c r="K33" s="80">
        <v>6</v>
      </c>
      <c r="L33" s="105">
        <v>7</v>
      </c>
      <c r="M33" s="103" t="str">
        <f t="shared" ref="M33:R33" si="13">IF($L33=M$3,(IF(OR($F33="A",$G33="√"),$I33/M$5,$J33/M$5)),"")</f>
        <v/>
      </c>
      <c r="N33" s="103" t="str">
        <f t="shared" si="13"/>
        <v/>
      </c>
      <c r="O33" s="103" t="str">
        <f t="shared" si="13"/>
        <v/>
      </c>
      <c r="P33" s="103" t="str">
        <f t="shared" si="13"/>
        <v/>
      </c>
      <c r="Q33" s="103" t="str">
        <f t="shared" si="13"/>
        <v/>
      </c>
      <c r="R33" s="103" t="str">
        <f t="shared" si="13"/>
        <v/>
      </c>
      <c r="S33" s="103">
        <v>2</v>
      </c>
      <c r="T33" s="103"/>
      <c r="U33" s="103" t="str">
        <f>IF($L27=U$3,(IF(OR($F27="A",$G27="√"),$I27/U$5,$J27/U$5)),"")</f>
        <v/>
      </c>
      <c r="V33" s="103" t="str">
        <f>IF($L27=V$3,(IF(OR($F27="A",$G27="√"),$I27/V$5,$J27/V$5)),"")</f>
        <v/>
      </c>
      <c r="W33" s="82" t="s">
        <v>29</v>
      </c>
      <c r="X33" s="117" t="s">
        <v>45</v>
      </c>
      <c r="Y33" s="90" t="s">
        <v>31</v>
      </c>
    </row>
    <row r="34" s="48" customFormat="1" ht="21" spans="1:25">
      <c r="A34" s="75"/>
      <c r="B34" s="81"/>
      <c r="C34" s="77">
        <v>29</v>
      </c>
      <c r="D34" s="82" t="s">
        <v>88</v>
      </c>
      <c r="E34" s="87" t="s">
        <v>89</v>
      </c>
      <c r="F34" s="80" t="s">
        <v>38</v>
      </c>
      <c r="G34" s="77"/>
      <c r="H34" s="80">
        <v>3</v>
      </c>
      <c r="I34" s="80">
        <v>54</v>
      </c>
      <c r="J34" s="80">
        <v>46</v>
      </c>
      <c r="K34" s="80">
        <v>8</v>
      </c>
      <c r="L34" s="80">
        <v>8</v>
      </c>
      <c r="M34" s="103"/>
      <c r="N34" s="103" t="s">
        <v>90</v>
      </c>
      <c r="O34" s="103"/>
      <c r="P34" s="103"/>
      <c r="Q34" s="103"/>
      <c r="R34" s="103"/>
      <c r="S34" s="114"/>
      <c r="T34" s="103">
        <v>3</v>
      </c>
      <c r="U34" s="103"/>
      <c r="V34" s="103"/>
      <c r="W34" s="80" t="s">
        <v>29</v>
      </c>
      <c r="X34" s="80" t="s">
        <v>45</v>
      </c>
      <c r="Y34" s="90" t="s">
        <v>31</v>
      </c>
    </row>
    <row r="35" s="48" customFormat="1" spans="1:25">
      <c r="A35" s="75"/>
      <c r="B35" s="81"/>
      <c r="C35" s="77">
        <v>30</v>
      </c>
      <c r="D35" s="88" t="s">
        <v>91</v>
      </c>
      <c r="E35" s="87" t="s">
        <v>92</v>
      </c>
      <c r="F35" s="80" t="s">
        <v>28</v>
      </c>
      <c r="G35" s="80"/>
      <c r="H35" s="80">
        <v>2</v>
      </c>
      <c r="I35" s="80">
        <f>J35+K35</f>
        <v>72</v>
      </c>
      <c r="J35" s="80">
        <v>72</v>
      </c>
      <c r="K35" s="80">
        <v>0</v>
      </c>
      <c r="L35" s="82" t="s">
        <v>93</v>
      </c>
      <c r="M35" s="103"/>
      <c r="N35" s="103"/>
      <c r="O35" s="103"/>
      <c r="P35" s="103"/>
      <c r="Q35" s="103"/>
      <c r="R35" s="103"/>
      <c r="S35" s="103"/>
      <c r="T35" s="103"/>
      <c r="U35" s="103"/>
      <c r="V35" s="103"/>
      <c r="W35" s="82" t="s">
        <v>24</v>
      </c>
      <c r="X35" s="117" t="s">
        <v>45</v>
      </c>
      <c r="Y35" s="90" t="s">
        <v>31</v>
      </c>
    </row>
    <row r="36" s="48" customFormat="1" spans="1:25">
      <c r="A36" s="75"/>
      <c r="B36" s="81"/>
      <c r="C36" s="77">
        <v>31</v>
      </c>
      <c r="D36" s="88" t="s">
        <v>94</v>
      </c>
      <c r="E36" s="89" t="s">
        <v>95</v>
      </c>
      <c r="F36" s="90" t="s">
        <v>28</v>
      </c>
      <c r="G36" s="88"/>
      <c r="H36" s="90">
        <v>4</v>
      </c>
      <c r="I36" s="90">
        <v>72</v>
      </c>
      <c r="J36" s="90">
        <v>72</v>
      </c>
      <c r="K36" s="90">
        <v>0</v>
      </c>
      <c r="L36" s="90">
        <v>8</v>
      </c>
      <c r="M36" s="99"/>
      <c r="N36" s="99"/>
      <c r="O36" s="99"/>
      <c r="P36" s="99"/>
      <c r="Q36" s="118"/>
      <c r="R36" s="118"/>
      <c r="S36" s="118"/>
      <c r="T36" s="118">
        <v>4</v>
      </c>
      <c r="U36" s="119"/>
      <c r="V36" s="103"/>
      <c r="W36" s="90" t="s">
        <v>29</v>
      </c>
      <c r="X36" s="88" t="s">
        <v>30</v>
      </c>
      <c r="Y36" s="90" t="s">
        <v>31</v>
      </c>
    </row>
    <row r="37" s="48" customFormat="1" spans="1:25">
      <c r="A37" s="75"/>
      <c r="B37" s="81"/>
      <c r="C37" s="77">
        <v>32</v>
      </c>
      <c r="D37" s="90">
        <v>180101</v>
      </c>
      <c r="E37" s="91" t="s">
        <v>96</v>
      </c>
      <c r="F37" s="90" t="s">
        <v>28</v>
      </c>
      <c r="G37" s="88"/>
      <c r="H37" s="90">
        <v>4</v>
      </c>
      <c r="I37" s="90">
        <v>72</v>
      </c>
      <c r="J37" s="90">
        <v>72</v>
      </c>
      <c r="K37" s="90">
        <v>0</v>
      </c>
      <c r="L37" s="90">
        <v>8</v>
      </c>
      <c r="M37" s="99"/>
      <c r="N37" s="99"/>
      <c r="O37" s="99"/>
      <c r="P37" s="99"/>
      <c r="Q37" s="118"/>
      <c r="R37" s="118"/>
      <c r="S37" s="118"/>
      <c r="T37" s="118">
        <v>4</v>
      </c>
      <c r="U37" s="119"/>
      <c r="V37" s="103"/>
      <c r="W37" s="90" t="s">
        <v>29</v>
      </c>
      <c r="X37" s="88" t="s">
        <v>30</v>
      </c>
      <c r="Y37" s="90" t="s">
        <v>31</v>
      </c>
    </row>
    <row r="38" s="48" customFormat="1" spans="1:25">
      <c r="A38" s="75"/>
      <c r="B38" s="81"/>
      <c r="C38" s="77">
        <v>33</v>
      </c>
      <c r="D38" s="88" t="s">
        <v>97</v>
      </c>
      <c r="E38" s="92" t="s">
        <v>98</v>
      </c>
      <c r="F38" s="90" t="s">
        <v>28</v>
      </c>
      <c r="G38" s="88"/>
      <c r="H38" s="90">
        <v>2</v>
      </c>
      <c r="I38" s="90">
        <v>36</v>
      </c>
      <c r="J38" s="90">
        <v>36</v>
      </c>
      <c r="K38" s="90">
        <v>0</v>
      </c>
      <c r="L38" s="90">
        <v>9</v>
      </c>
      <c r="M38" s="99"/>
      <c r="N38" s="99"/>
      <c r="O38" s="99"/>
      <c r="P38" s="99"/>
      <c r="Q38" s="118"/>
      <c r="R38" s="118"/>
      <c r="S38" s="118"/>
      <c r="T38" s="118"/>
      <c r="U38" s="118">
        <v>2</v>
      </c>
      <c r="V38" s="118"/>
      <c r="W38" s="90" t="s">
        <v>29</v>
      </c>
      <c r="X38" s="88" t="s">
        <v>30</v>
      </c>
      <c r="Y38" s="90" t="s">
        <v>31</v>
      </c>
    </row>
    <row r="39" s="48" customFormat="1" spans="1:25">
      <c r="A39" s="75"/>
      <c r="B39" s="81"/>
      <c r="C39" s="77">
        <v>34</v>
      </c>
      <c r="D39" s="88" t="s">
        <v>99</v>
      </c>
      <c r="E39" s="92" t="s">
        <v>100</v>
      </c>
      <c r="F39" s="90" t="s">
        <v>28</v>
      </c>
      <c r="G39" s="88"/>
      <c r="H39" s="90">
        <v>4</v>
      </c>
      <c r="I39" s="90">
        <v>72</v>
      </c>
      <c r="J39" s="90">
        <v>72</v>
      </c>
      <c r="K39" s="90">
        <v>0</v>
      </c>
      <c r="L39" s="90">
        <v>9</v>
      </c>
      <c r="M39" s="99"/>
      <c r="N39" s="99"/>
      <c r="O39" s="99"/>
      <c r="P39" s="99"/>
      <c r="Q39" s="118"/>
      <c r="R39" s="118"/>
      <c r="S39" s="118"/>
      <c r="T39" s="118"/>
      <c r="U39" s="118">
        <v>4</v>
      </c>
      <c r="V39" s="118"/>
      <c r="W39" s="90" t="s">
        <v>29</v>
      </c>
      <c r="X39" s="88" t="s">
        <v>30</v>
      </c>
      <c r="Y39" s="90" t="s">
        <v>31</v>
      </c>
    </row>
    <row r="40" s="48" customFormat="1" spans="1:25">
      <c r="A40" s="75"/>
      <c r="B40" s="93"/>
      <c r="C40" s="94">
        <v>35</v>
      </c>
      <c r="D40" s="46">
        <v>210004</v>
      </c>
      <c r="E40" s="95" t="s">
        <v>101</v>
      </c>
      <c r="F40" s="46" t="s">
        <v>28</v>
      </c>
      <c r="G40" s="46"/>
      <c r="H40" s="51">
        <v>1</v>
      </c>
      <c r="I40" s="51">
        <v>18</v>
      </c>
      <c r="J40" s="51">
        <v>18</v>
      </c>
      <c r="K40" s="51">
        <v>0</v>
      </c>
      <c r="L40" s="51">
        <v>4</v>
      </c>
      <c r="M40" s="106"/>
      <c r="N40" s="106"/>
      <c r="O40" s="106"/>
      <c r="Q40" s="106"/>
      <c r="R40" s="106"/>
      <c r="S40" s="106"/>
      <c r="T40" s="106"/>
      <c r="U40" s="106">
        <v>2</v>
      </c>
      <c r="V40" s="106"/>
      <c r="W40" s="120"/>
      <c r="X40" s="121"/>
      <c r="Y40" s="56"/>
    </row>
    <row r="41" spans="1:25">
      <c r="A41" s="75"/>
      <c r="B41" s="96"/>
      <c r="C41" s="72"/>
      <c r="D41" s="72"/>
      <c r="E41" s="73"/>
      <c r="F41" s="72"/>
      <c r="G41" s="72"/>
      <c r="H41" s="74">
        <f>SUM(H6:H40)</f>
        <v>92</v>
      </c>
      <c r="I41" s="74">
        <f>SUM(I6:I40)</f>
        <v>1716</v>
      </c>
      <c r="J41" s="74">
        <f>SUM(J6:J40)</f>
        <v>1378</v>
      </c>
      <c r="K41" s="74">
        <f>SUM(K6:K39)</f>
        <v>338</v>
      </c>
      <c r="L41" s="74"/>
      <c r="M41" s="107">
        <f t="shared" ref="M41:T41" si="14">SUM(M6:M37)</f>
        <v>26</v>
      </c>
      <c r="N41" s="107">
        <f t="shared" si="14"/>
        <v>18</v>
      </c>
      <c r="O41" s="107">
        <f t="shared" si="14"/>
        <v>9</v>
      </c>
      <c r="P41" s="107">
        <f>SUM(P24:P40)</f>
        <v>4</v>
      </c>
      <c r="Q41" s="107">
        <f t="shared" si="14"/>
        <v>2</v>
      </c>
      <c r="R41" s="107">
        <f t="shared" si="14"/>
        <v>0</v>
      </c>
      <c r="S41" s="107">
        <f t="shared" si="14"/>
        <v>9</v>
      </c>
      <c r="T41" s="107">
        <f t="shared" si="14"/>
        <v>13</v>
      </c>
      <c r="U41" s="107">
        <f>SUM(U6:U40)</f>
        <v>8</v>
      </c>
      <c r="V41" s="107">
        <f>SUM(V6:V39)</f>
        <v>0</v>
      </c>
      <c r="W41" s="122"/>
      <c r="X41" s="123"/>
      <c r="Y41" s="130"/>
    </row>
    <row r="42" ht="21" spans="1:25">
      <c r="A42" s="75"/>
      <c r="B42" s="75" t="s">
        <v>102</v>
      </c>
      <c r="C42" s="97" t="s">
        <v>103</v>
      </c>
      <c r="D42" s="88" t="s">
        <v>104</v>
      </c>
      <c r="E42" s="98" t="s">
        <v>105</v>
      </c>
      <c r="F42" s="46" t="s">
        <v>38</v>
      </c>
      <c r="G42" s="46"/>
      <c r="H42" s="99">
        <v>2</v>
      </c>
      <c r="I42" s="99">
        <v>36</v>
      </c>
      <c r="J42" s="99">
        <v>18</v>
      </c>
      <c r="K42" s="99">
        <v>18</v>
      </c>
      <c r="L42" s="99">
        <v>2</v>
      </c>
      <c r="M42" s="108"/>
      <c r="N42" s="109">
        <v>2</v>
      </c>
      <c r="O42" s="109"/>
      <c r="P42" s="109"/>
      <c r="Q42" s="108"/>
      <c r="R42" s="108"/>
      <c r="S42" s="124"/>
      <c r="T42" s="124"/>
      <c r="U42" s="124"/>
      <c r="V42" s="124"/>
      <c r="W42" s="90" t="s">
        <v>24</v>
      </c>
      <c r="X42" s="88" t="s">
        <v>30</v>
      </c>
      <c r="Y42" s="90" t="s">
        <v>106</v>
      </c>
    </row>
    <row r="43" ht="21" spans="1:25">
      <c r="A43" s="75"/>
      <c r="B43" s="75"/>
      <c r="C43" s="97" t="s">
        <v>107</v>
      </c>
      <c r="D43" s="88" t="s">
        <v>108</v>
      </c>
      <c r="E43" s="98" t="s">
        <v>109</v>
      </c>
      <c r="F43" s="46" t="s">
        <v>38</v>
      </c>
      <c r="G43" s="46"/>
      <c r="H43" s="99">
        <v>2</v>
      </c>
      <c r="I43" s="99">
        <v>36</v>
      </c>
      <c r="J43" s="99">
        <v>18</v>
      </c>
      <c r="K43" s="99">
        <v>18</v>
      </c>
      <c r="L43" s="99">
        <v>3</v>
      </c>
      <c r="M43" s="108"/>
      <c r="N43" s="109"/>
      <c r="O43" s="109">
        <v>2</v>
      </c>
      <c r="P43" s="109"/>
      <c r="Q43" s="108"/>
      <c r="R43" s="108"/>
      <c r="S43" s="124"/>
      <c r="T43" s="124"/>
      <c r="U43" s="124"/>
      <c r="V43" s="124"/>
      <c r="W43" s="90" t="s">
        <v>24</v>
      </c>
      <c r="X43" s="88" t="s">
        <v>30</v>
      </c>
      <c r="Y43" s="90" t="s">
        <v>106</v>
      </c>
    </row>
    <row r="44" ht="21" spans="1:25">
      <c r="A44" s="75"/>
      <c r="B44" s="75"/>
      <c r="C44" s="97" t="s">
        <v>110</v>
      </c>
      <c r="D44" s="88" t="s">
        <v>111</v>
      </c>
      <c r="E44" s="98" t="s">
        <v>112</v>
      </c>
      <c r="F44" s="46" t="s">
        <v>38</v>
      </c>
      <c r="G44" s="46"/>
      <c r="H44" s="99">
        <v>2</v>
      </c>
      <c r="I44" s="99">
        <v>36</v>
      </c>
      <c r="J44" s="99">
        <v>18</v>
      </c>
      <c r="K44" s="99">
        <v>18</v>
      </c>
      <c r="L44" s="99">
        <v>4</v>
      </c>
      <c r="M44" s="108"/>
      <c r="N44" s="109"/>
      <c r="O44" s="109"/>
      <c r="P44" s="109">
        <v>2</v>
      </c>
      <c r="Q44" s="108"/>
      <c r="R44" s="108"/>
      <c r="S44" s="124"/>
      <c r="T44" s="124"/>
      <c r="U44" s="124"/>
      <c r="V44" s="124"/>
      <c r="W44" s="90" t="s">
        <v>24</v>
      </c>
      <c r="X44" s="88" t="s">
        <v>30</v>
      </c>
      <c r="Y44" s="90" t="s">
        <v>106</v>
      </c>
    </row>
    <row r="45" ht="18" customHeight="1" spans="1:25">
      <c r="A45" s="75"/>
      <c r="B45" s="75"/>
      <c r="C45" s="97" t="s">
        <v>113</v>
      </c>
      <c r="D45" s="88" t="s">
        <v>114</v>
      </c>
      <c r="E45" s="98" t="s">
        <v>115</v>
      </c>
      <c r="F45" s="46" t="s">
        <v>38</v>
      </c>
      <c r="G45" s="46"/>
      <c r="H45" s="88">
        <v>1</v>
      </c>
      <c r="I45" s="88">
        <v>18</v>
      </c>
      <c r="J45" s="88">
        <v>14</v>
      </c>
      <c r="K45" s="88">
        <v>4</v>
      </c>
      <c r="L45" s="88">
        <v>8</v>
      </c>
      <c r="M45" s="108"/>
      <c r="N45" s="108"/>
      <c r="O45" s="108"/>
      <c r="P45" s="108"/>
      <c r="Q45" s="108"/>
      <c r="R45" s="108"/>
      <c r="S45" s="124"/>
      <c r="T45" s="125">
        <v>1</v>
      </c>
      <c r="U45" s="124"/>
      <c r="V45" s="124"/>
      <c r="W45" s="126" t="s">
        <v>24</v>
      </c>
      <c r="X45" s="127" t="s">
        <v>45</v>
      </c>
      <c r="Y45" s="90" t="s">
        <v>106</v>
      </c>
    </row>
    <row r="46" ht="19.15" customHeight="1" spans="1:25">
      <c r="A46" s="75"/>
      <c r="B46" s="75"/>
      <c r="C46" s="46">
        <v>5</v>
      </c>
      <c r="D46" s="72" t="s">
        <v>116</v>
      </c>
      <c r="E46" s="98" t="s">
        <v>102</v>
      </c>
      <c r="F46" s="46" t="s">
        <v>38</v>
      </c>
      <c r="G46" s="46"/>
      <c r="H46" s="88" t="s">
        <v>107</v>
      </c>
      <c r="I46" s="88" t="s">
        <v>117</v>
      </c>
      <c r="J46" s="88" t="s">
        <v>118</v>
      </c>
      <c r="K46" s="88" t="s">
        <v>118</v>
      </c>
      <c r="L46" s="88" t="s">
        <v>93</v>
      </c>
      <c r="M46" s="108"/>
      <c r="N46" s="108"/>
      <c r="O46" s="110"/>
      <c r="P46" s="110"/>
      <c r="Q46" s="110"/>
      <c r="R46" s="110"/>
      <c r="S46" s="110"/>
      <c r="T46" s="110"/>
      <c r="U46" s="110"/>
      <c r="V46" s="110"/>
      <c r="W46" s="90" t="s">
        <v>24</v>
      </c>
      <c r="X46" s="88" t="s">
        <v>30</v>
      </c>
      <c r="Y46" s="51" t="s">
        <v>119</v>
      </c>
    </row>
    <row r="47" ht="19.15" customHeight="1" spans="1:25">
      <c r="A47" s="75"/>
      <c r="B47" s="75"/>
      <c r="C47" s="46">
        <v>6</v>
      </c>
      <c r="D47" s="72" t="s">
        <v>116</v>
      </c>
      <c r="E47" s="98" t="s">
        <v>102</v>
      </c>
      <c r="F47" s="46" t="s">
        <v>38</v>
      </c>
      <c r="G47" s="46"/>
      <c r="H47" s="88" t="s">
        <v>107</v>
      </c>
      <c r="I47" s="88" t="s">
        <v>117</v>
      </c>
      <c r="J47" s="88" t="s">
        <v>118</v>
      </c>
      <c r="K47" s="88" t="s">
        <v>118</v>
      </c>
      <c r="L47" s="88" t="s">
        <v>93</v>
      </c>
      <c r="M47" s="108"/>
      <c r="N47" s="108"/>
      <c r="O47" s="110"/>
      <c r="P47" s="110"/>
      <c r="Q47" s="110"/>
      <c r="R47" s="110"/>
      <c r="S47" s="110"/>
      <c r="T47" s="110"/>
      <c r="U47" s="110"/>
      <c r="V47" s="110"/>
      <c r="W47" s="90" t="s">
        <v>24</v>
      </c>
      <c r="X47" s="88" t="s">
        <v>30</v>
      </c>
      <c r="Y47" s="51" t="s">
        <v>119</v>
      </c>
    </row>
    <row r="48" ht="19.15" customHeight="1" spans="1:25">
      <c r="A48" s="75"/>
      <c r="B48" s="75"/>
      <c r="C48" s="46">
        <v>7</v>
      </c>
      <c r="D48" s="72" t="s">
        <v>116</v>
      </c>
      <c r="E48" s="98" t="s">
        <v>102</v>
      </c>
      <c r="F48" s="46" t="s">
        <v>38</v>
      </c>
      <c r="G48" s="46"/>
      <c r="H48" s="88" t="s">
        <v>107</v>
      </c>
      <c r="I48" s="88" t="s">
        <v>117</v>
      </c>
      <c r="J48" s="88" t="s">
        <v>118</v>
      </c>
      <c r="K48" s="88" t="s">
        <v>118</v>
      </c>
      <c r="L48" s="88" t="s">
        <v>93</v>
      </c>
      <c r="M48" s="108"/>
      <c r="N48" s="108"/>
      <c r="O48" s="110"/>
      <c r="P48" s="110"/>
      <c r="Q48" s="110"/>
      <c r="R48" s="110"/>
      <c r="S48" s="110"/>
      <c r="T48" s="110"/>
      <c r="U48" s="110"/>
      <c r="V48" s="110"/>
      <c r="W48" s="90" t="s">
        <v>24</v>
      </c>
      <c r="X48" s="88" t="s">
        <v>30</v>
      </c>
      <c r="Y48" s="51" t="s">
        <v>119</v>
      </c>
    </row>
    <row r="49" ht="19.15" customHeight="1" spans="1:25">
      <c r="A49" s="75"/>
      <c r="B49" s="75"/>
      <c r="C49" s="72"/>
      <c r="D49" s="72"/>
      <c r="E49" s="73"/>
      <c r="F49" s="72"/>
      <c r="G49" s="72"/>
      <c r="H49" s="74">
        <f>H42+H43+H44+H45+H46+H47+H48</f>
        <v>13</v>
      </c>
      <c r="I49" s="111">
        <f>I42+I43+I44+I45+I46+I47+I48</f>
        <v>234</v>
      </c>
      <c r="J49" s="74">
        <f>J42+J43+J44+J45+J46+J47+J48</f>
        <v>122</v>
      </c>
      <c r="K49" s="74">
        <f>K42+K43+K44+K45+K46+K47+K48</f>
        <v>112</v>
      </c>
      <c r="L49" s="74"/>
      <c r="M49" s="110">
        <f t="shared" ref="M49:V49" si="15">SUM(M42:M45)</f>
        <v>0</v>
      </c>
      <c r="N49" s="110">
        <f t="shared" si="15"/>
        <v>2</v>
      </c>
      <c r="O49" s="110">
        <f t="shared" si="15"/>
        <v>2</v>
      </c>
      <c r="P49" s="110">
        <f t="shared" si="15"/>
        <v>2</v>
      </c>
      <c r="Q49" s="110">
        <f t="shared" si="15"/>
        <v>0</v>
      </c>
      <c r="R49" s="110">
        <f t="shared" si="15"/>
        <v>0</v>
      </c>
      <c r="S49" s="110">
        <f t="shared" si="15"/>
        <v>0</v>
      </c>
      <c r="T49" s="110">
        <f t="shared" si="15"/>
        <v>1</v>
      </c>
      <c r="U49" s="110">
        <f t="shared" si="15"/>
        <v>0</v>
      </c>
      <c r="V49" s="110">
        <f t="shared" si="15"/>
        <v>0</v>
      </c>
      <c r="W49" s="122"/>
      <c r="X49" s="123"/>
      <c r="Y49" s="130"/>
    </row>
    <row r="50" ht="19.15" customHeight="1" spans="1:25">
      <c r="A50" s="96"/>
      <c r="B50" s="72" t="s">
        <v>120</v>
      </c>
      <c r="C50" s="72"/>
      <c r="D50" s="72"/>
      <c r="E50" s="73"/>
      <c r="F50" s="72"/>
      <c r="G50" s="72"/>
      <c r="H50" s="74">
        <f>H49+H41</f>
        <v>105</v>
      </c>
      <c r="I50" s="74">
        <f>I49+I41</f>
        <v>1950</v>
      </c>
      <c r="J50" s="74">
        <f>J49+J41</f>
        <v>1500</v>
      </c>
      <c r="K50" s="74">
        <f>K49+K41</f>
        <v>450</v>
      </c>
      <c r="L50" s="74"/>
      <c r="M50" s="110">
        <f t="shared" ref="M50:V50" si="16">M49+M41</f>
        <v>26</v>
      </c>
      <c r="N50" s="110">
        <f t="shared" si="16"/>
        <v>20</v>
      </c>
      <c r="O50" s="110">
        <f t="shared" si="16"/>
        <v>11</v>
      </c>
      <c r="P50" s="110">
        <f t="shared" si="16"/>
        <v>6</v>
      </c>
      <c r="Q50" s="110">
        <f t="shared" si="16"/>
        <v>2</v>
      </c>
      <c r="R50" s="110">
        <f t="shared" si="16"/>
        <v>0</v>
      </c>
      <c r="S50" s="110">
        <f t="shared" si="16"/>
        <v>9</v>
      </c>
      <c r="T50" s="110">
        <f t="shared" si="16"/>
        <v>14</v>
      </c>
      <c r="U50" s="110">
        <f t="shared" si="16"/>
        <v>8</v>
      </c>
      <c r="V50" s="110">
        <f t="shared" si="16"/>
        <v>0</v>
      </c>
      <c r="W50" s="128">
        <f>I50/M86</f>
        <v>0.376593279258401</v>
      </c>
      <c r="X50" s="129"/>
      <c r="Y50" s="130"/>
    </row>
    <row r="51" s="60" customFormat="1" ht="17" customHeight="1" spans="1:25">
      <c r="A51" s="100" t="s">
        <v>121</v>
      </c>
      <c r="B51" s="100" t="s">
        <v>122</v>
      </c>
      <c r="C51" s="46">
        <v>1</v>
      </c>
      <c r="D51" s="88" t="s">
        <v>123</v>
      </c>
      <c r="E51" s="95" t="s">
        <v>124</v>
      </c>
      <c r="F51" s="46" t="s">
        <v>38</v>
      </c>
      <c r="G51" s="46" t="s">
        <v>125</v>
      </c>
      <c r="H51" s="101">
        <f t="shared" ref="H51:H56" si="17">I51/18</f>
        <v>4</v>
      </c>
      <c r="I51" s="51">
        <f t="shared" ref="I51:I54" si="18">J51+K51</f>
        <v>72</v>
      </c>
      <c r="J51" s="51">
        <v>36</v>
      </c>
      <c r="K51" s="51">
        <v>36</v>
      </c>
      <c r="L51" s="74">
        <v>1</v>
      </c>
      <c r="M51" s="112">
        <v>4</v>
      </c>
      <c r="N51" s="48"/>
      <c r="O51" s="112"/>
      <c r="P51" s="112" t="str">
        <f t="shared" ref="P51:V51" si="19">IF($L51=P$3,(IF(OR($F51="A",$G51="√"),$I51/P$5,$J51/P$5)),"")</f>
        <v/>
      </c>
      <c r="Q51" s="112" t="str">
        <f t="shared" si="19"/>
        <v/>
      </c>
      <c r="R51" s="112" t="str">
        <f t="shared" si="19"/>
        <v/>
      </c>
      <c r="S51" s="112" t="str">
        <f t="shared" si="19"/>
        <v/>
      </c>
      <c r="T51" s="112" t="str">
        <f t="shared" si="19"/>
        <v/>
      </c>
      <c r="U51" s="112" t="str">
        <f t="shared" si="19"/>
        <v/>
      </c>
      <c r="V51" s="112" t="str">
        <f t="shared" si="19"/>
        <v/>
      </c>
      <c r="W51" s="46" t="s">
        <v>29</v>
      </c>
      <c r="X51" s="56" t="s">
        <v>126</v>
      </c>
      <c r="Y51" s="131"/>
    </row>
    <row r="52" s="61" customFormat="1" ht="17" customHeight="1" spans="1:25">
      <c r="A52" s="100"/>
      <c r="B52" s="100"/>
      <c r="C52" s="46">
        <v>2</v>
      </c>
      <c r="D52" s="88" t="s">
        <v>127</v>
      </c>
      <c r="E52" s="95" t="s">
        <v>128</v>
      </c>
      <c r="F52" s="46" t="s">
        <v>38</v>
      </c>
      <c r="G52" s="46" t="s">
        <v>125</v>
      </c>
      <c r="H52" s="101">
        <f t="shared" si="17"/>
        <v>4</v>
      </c>
      <c r="I52" s="51">
        <f t="shared" si="18"/>
        <v>72</v>
      </c>
      <c r="J52" s="51">
        <v>36</v>
      </c>
      <c r="K52" s="51">
        <v>36</v>
      </c>
      <c r="L52" s="74">
        <v>2</v>
      </c>
      <c r="M52" s="48"/>
      <c r="N52" s="112">
        <v>4</v>
      </c>
      <c r="O52" s="112"/>
      <c r="P52" s="112"/>
      <c r="Q52" s="112"/>
      <c r="R52" s="112"/>
      <c r="S52" s="112"/>
      <c r="T52" s="112"/>
      <c r="U52" s="112"/>
      <c r="V52" s="112"/>
      <c r="W52" s="46" t="s">
        <v>24</v>
      </c>
      <c r="X52" s="56" t="s">
        <v>126</v>
      </c>
      <c r="Y52" s="131"/>
    </row>
    <row r="53" s="61" customFormat="1" ht="17" customHeight="1" spans="1:25">
      <c r="A53" s="100"/>
      <c r="B53" s="100"/>
      <c r="C53" s="46">
        <v>3</v>
      </c>
      <c r="D53" s="88" t="s">
        <v>129</v>
      </c>
      <c r="E53" s="95" t="s">
        <v>130</v>
      </c>
      <c r="F53" s="46" t="s">
        <v>38</v>
      </c>
      <c r="G53" s="46" t="s">
        <v>125</v>
      </c>
      <c r="H53" s="101">
        <v>4</v>
      </c>
      <c r="I53" s="51">
        <f t="shared" si="18"/>
        <v>72</v>
      </c>
      <c r="J53" s="51">
        <v>36</v>
      </c>
      <c r="K53" s="51">
        <v>36</v>
      </c>
      <c r="L53" s="74">
        <v>3</v>
      </c>
      <c r="M53" s="112"/>
      <c r="N53" s="112"/>
      <c r="O53" s="112">
        <v>4</v>
      </c>
      <c r="P53" s="112"/>
      <c r="Q53" s="112"/>
      <c r="R53" s="112"/>
      <c r="S53" s="112"/>
      <c r="T53" s="112"/>
      <c r="U53" s="112"/>
      <c r="V53" s="112"/>
      <c r="W53" s="46" t="s">
        <v>29</v>
      </c>
      <c r="X53" s="56" t="s">
        <v>126</v>
      </c>
      <c r="Y53" s="131"/>
    </row>
    <row r="54" s="61" customFormat="1" ht="17" customHeight="1" spans="1:25">
      <c r="A54" s="100"/>
      <c r="B54" s="100"/>
      <c r="C54" s="46">
        <v>4</v>
      </c>
      <c r="D54" s="88" t="s">
        <v>131</v>
      </c>
      <c r="E54" s="95" t="s">
        <v>132</v>
      </c>
      <c r="F54" s="46" t="s">
        <v>77</v>
      </c>
      <c r="G54" s="46"/>
      <c r="H54" s="101">
        <v>2</v>
      </c>
      <c r="I54" s="51">
        <f t="shared" si="18"/>
        <v>36</v>
      </c>
      <c r="J54" s="51">
        <v>36</v>
      </c>
      <c r="K54" s="51">
        <v>0</v>
      </c>
      <c r="L54" s="74">
        <v>3</v>
      </c>
      <c r="M54" s="112"/>
      <c r="N54" s="112"/>
      <c r="O54" s="112">
        <v>2</v>
      </c>
      <c r="P54" s="112"/>
      <c r="Q54" s="112"/>
      <c r="R54" s="112"/>
      <c r="S54" s="112"/>
      <c r="T54" s="112"/>
      <c r="U54" s="112"/>
      <c r="V54" s="112"/>
      <c r="W54" s="46" t="s">
        <v>24</v>
      </c>
      <c r="X54" s="56" t="s">
        <v>126</v>
      </c>
      <c r="Y54" s="132"/>
    </row>
    <row r="55" s="60" customFormat="1" ht="17" customHeight="1" spans="1:25">
      <c r="A55" s="100"/>
      <c r="B55" s="100"/>
      <c r="C55" s="46">
        <v>5</v>
      </c>
      <c r="D55" s="88" t="s">
        <v>133</v>
      </c>
      <c r="E55" s="95" t="s">
        <v>134</v>
      </c>
      <c r="F55" s="46" t="s">
        <v>38</v>
      </c>
      <c r="G55" s="46" t="s">
        <v>125</v>
      </c>
      <c r="H55" s="101">
        <v>6</v>
      </c>
      <c r="I55" s="51">
        <v>108</v>
      </c>
      <c r="J55" s="51">
        <v>54</v>
      </c>
      <c r="K55" s="51">
        <v>54</v>
      </c>
      <c r="L55" s="51">
        <v>3</v>
      </c>
      <c r="M55" s="112"/>
      <c r="N55" s="112"/>
      <c r="O55" s="112">
        <v>6</v>
      </c>
      <c r="P55" s="48"/>
      <c r="Q55" s="112"/>
      <c r="R55" s="112"/>
      <c r="S55" s="112"/>
      <c r="T55" s="112"/>
      <c r="U55" s="112"/>
      <c r="V55" s="112"/>
      <c r="W55" s="46" t="s">
        <v>24</v>
      </c>
      <c r="X55" s="56" t="s">
        <v>126</v>
      </c>
      <c r="Y55" s="131" t="s">
        <v>135</v>
      </c>
    </row>
    <row r="56" s="60" customFormat="1" ht="17" customHeight="1" spans="1:25">
      <c r="A56" s="100"/>
      <c r="B56" s="100"/>
      <c r="C56" s="46">
        <v>6</v>
      </c>
      <c r="D56" s="88" t="s">
        <v>136</v>
      </c>
      <c r="E56" s="95" t="s">
        <v>137</v>
      </c>
      <c r="F56" s="46" t="s">
        <v>38</v>
      </c>
      <c r="G56" s="46" t="s">
        <v>125</v>
      </c>
      <c r="H56" s="101">
        <f t="shared" si="17"/>
        <v>4</v>
      </c>
      <c r="I56" s="51">
        <f t="shared" ref="I56:I60" si="20">J56+K56</f>
        <v>72</v>
      </c>
      <c r="J56" s="51">
        <v>36</v>
      </c>
      <c r="K56" s="51">
        <v>36</v>
      </c>
      <c r="L56" s="51">
        <v>3</v>
      </c>
      <c r="M56" s="112"/>
      <c r="N56" s="112"/>
      <c r="O56" s="112">
        <v>4</v>
      </c>
      <c r="P56" s="112"/>
      <c r="Q56" s="112"/>
      <c r="R56" s="112"/>
      <c r="S56" s="112"/>
      <c r="T56" s="112"/>
      <c r="U56" s="112"/>
      <c r="V56" s="112"/>
      <c r="W56" s="46" t="s">
        <v>29</v>
      </c>
      <c r="X56" s="56" t="s">
        <v>126</v>
      </c>
      <c r="Y56" s="131"/>
    </row>
    <row r="57" s="60" customFormat="1" ht="17" customHeight="1" spans="1:25">
      <c r="A57" s="100"/>
      <c r="B57" s="100"/>
      <c r="C57" s="46">
        <v>7</v>
      </c>
      <c r="D57" s="88" t="s">
        <v>138</v>
      </c>
      <c r="E57" s="95" t="s">
        <v>139</v>
      </c>
      <c r="F57" s="46" t="s">
        <v>38</v>
      </c>
      <c r="G57" s="46" t="s">
        <v>125</v>
      </c>
      <c r="H57" s="101">
        <v>6</v>
      </c>
      <c r="I57" s="51">
        <v>108</v>
      </c>
      <c r="J57" s="51">
        <v>54</v>
      </c>
      <c r="K57" s="51">
        <v>54</v>
      </c>
      <c r="L57" s="51">
        <v>4</v>
      </c>
      <c r="M57" s="112" t="str">
        <f t="shared" ref="M57:O57" si="21">IF($L57=M$3,(IF(OR($F57="A",$G57="√"),$I56/M$5,$J56/M$5)),"")</f>
        <v/>
      </c>
      <c r="N57" s="113" t="str">
        <f t="shared" si="21"/>
        <v/>
      </c>
      <c r="O57" s="112" t="str">
        <f t="shared" si="21"/>
        <v/>
      </c>
      <c r="P57" s="112">
        <v>6</v>
      </c>
      <c r="Q57" s="112" t="str">
        <f t="shared" ref="Q57:V57" si="22">IF($L57=Q$3,(IF(OR($F57="A",$G57="√"),$I56/Q$5,$J56/Q$5)),"")</f>
        <v/>
      </c>
      <c r="R57" s="112" t="str">
        <f t="shared" si="22"/>
        <v/>
      </c>
      <c r="S57" s="112" t="str">
        <f t="shared" si="22"/>
        <v/>
      </c>
      <c r="T57" s="112" t="str">
        <f t="shared" si="22"/>
        <v/>
      </c>
      <c r="U57" s="112" t="str">
        <f t="shared" si="22"/>
        <v/>
      </c>
      <c r="V57" s="112" t="str">
        <f t="shared" si="22"/>
        <v/>
      </c>
      <c r="W57" s="46" t="s">
        <v>24</v>
      </c>
      <c r="X57" s="56" t="s">
        <v>126</v>
      </c>
      <c r="Y57" s="131" t="s">
        <v>135</v>
      </c>
    </row>
    <row r="58" s="60" customFormat="1" ht="17" customHeight="1" spans="1:25">
      <c r="A58" s="100"/>
      <c r="B58" s="100"/>
      <c r="C58" s="46">
        <v>8</v>
      </c>
      <c r="D58" s="88" t="s">
        <v>140</v>
      </c>
      <c r="E58" s="95" t="s">
        <v>141</v>
      </c>
      <c r="F58" s="46" t="s">
        <v>38</v>
      </c>
      <c r="G58" s="46" t="s">
        <v>125</v>
      </c>
      <c r="H58" s="101">
        <v>6</v>
      </c>
      <c r="I58" s="51">
        <f t="shared" si="20"/>
        <v>108</v>
      </c>
      <c r="J58" s="51">
        <v>54</v>
      </c>
      <c r="K58" s="51">
        <v>54</v>
      </c>
      <c r="L58" s="51">
        <v>4</v>
      </c>
      <c r="M58" s="112" t="str">
        <f t="shared" ref="M58:O58" si="23">IF($L58=M$3,(IF(OR($F58="A",$G58="√"),$I58/M$5,$J58/M$5)),"")</f>
        <v/>
      </c>
      <c r="N58" s="112" t="str">
        <f t="shared" si="23"/>
        <v/>
      </c>
      <c r="O58" s="112" t="str">
        <f t="shared" si="23"/>
        <v/>
      </c>
      <c r="P58" s="112">
        <v>6</v>
      </c>
      <c r="Q58" s="112"/>
      <c r="R58" s="112"/>
      <c r="S58" s="112"/>
      <c r="T58" s="112"/>
      <c r="U58" s="112"/>
      <c r="V58" s="112"/>
      <c r="W58" s="46" t="s">
        <v>29</v>
      </c>
      <c r="X58" s="56" t="s">
        <v>126</v>
      </c>
      <c r="Y58" s="132"/>
    </row>
    <row r="59" s="60" customFormat="1" ht="17" customHeight="1" spans="1:25">
      <c r="A59" s="100"/>
      <c r="B59" s="100"/>
      <c r="C59" s="46">
        <v>9</v>
      </c>
      <c r="D59" s="88" t="s">
        <v>142</v>
      </c>
      <c r="E59" s="95" t="s">
        <v>143</v>
      </c>
      <c r="F59" s="46" t="s">
        <v>81</v>
      </c>
      <c r="G59" s="46" t="s">
        <v>125</v>
      </c>
      <c r="H59" s="101">
        <v>6</v>
      </c>
      <c r="I59" s="51">
        <f t="shared" si="20"/>
        <v>108</v>
      </c>
      <c r="J59" s="51">
        <v>54</v>
      </c>
      <c r="K59" s="51">
        <v>54</v>
      </c>
      <c r="L59" s="51">
        <v>4</v>
      </c>
      <c r="M59" s="112"/>
      <c r="N59" s="112"/>
      <c r="O59" s="112"/>
      <c r="P59" s="112">
        <v>6</v>
      </c>
      <c r="Q59" s="112"/>
      <c r="R59" s="112"/>
      <c r="S59" s="112"/>
      <c r="T59" s="112"/>
      <c r="U59" s="112"/>
      <c r="V59" s="112"/>
      <c r="W59" s="46" t="s">
        <v>29</v>
      </c>
      <c r="X59" s="56" t="s">
        <v>126</v>
      </c>
      <c r="Y59" s="132"/>
    </row>
    <row r="60" s="60" customFormat="1" ht="17" customHeight="1" spans="1:25">
      <c r="A60" s="100"/>
      <c r="B60" s="100"/>
      <c r="C60" s="46">
        <v>10</v>
      </c>
      <c r="D60" s="88" t="s">
        <v>144</v>
      </c>
      <c r="E60" s="95" t="s">
        <v>145</v>
      </c>
      <c r="F60" s="46" t="s">
        <v>38</v>
      </c>
      <c r="G60" s="46" t="s">
        <v>125</v>
      </c>
      <c r="H60" s="101">
        <v>4</v>
      </c>
      <c r="I60" s="51">
        <f t="shared" si="20"/>
        <v>72</v>
      </c>
      <c r="J60" s="51">
        <v>36</v>
      </c>
      <c r="K60" s="51">
        <v>36</v>
      </c>
      <c r="L60" s="51">
        <v>5</v>
      </c>
      <c r="M60" s="112"/>
      <c r="N60" s="112"/>
      <c r="O60" s="112"/>
      <c r="P60" s="112"/>
      <c r="Q60" s="112">
        <v>4</v>
      </c>
      <c r="R60" s="112"/>
      <c r="S60" s="112"/>
      <c r="T60" s="112"/>
      <c r="U60" s="112"/>
      <c r="V60" s="112"/>
      <c r="W60" s="46" t="s">
        <v>24</v>
      </c>
      <c r="X60" s="56" t="s">
        <v>126</v>
      </c>
      <c r="Y60" s="131"/>
    </row>
    <row r="61" s="62" customFormat="1" ht="17" customHeight="1" spans="1:25">
      <c r="A61" s="100"/>
      <c r="B61" s="100"/>
      <c r="C61" s="46">
        <v>11</v>
      </c>
      <c r="D61" s="88" t="s">
        <v>146</v>
      </c>
      <c r="E61" s="95" t="s">
        <v>147</v>
      </c>
      <c r="F61" s="46" t="s">
        <v>38</v>
      </c>
      <c r="G61" s="46" t="s">
        <v>125</v>
      </c>
      <c r="H61" s="101">
        <v>6</v>
      </c>
      <c r="I61" s="51">
        <v>108</v>
      </c>
      <c r="J61" s="51">
        <v>54</v>
      </c>
      <c r="K61" s="51">
        <v>54</v>
      </c>
      <c r="L61" s="51">
        <v>5</v>
      </c>
      <c r="M61" s="112" t="str">
        <f t="shared" ref="M61:P61" si="24">IF($L61=M$3,(IF(OR($F61="A",$G61="√"),$I61/M$5,$J61/M$5)),"")</f>
        <v/>
      </c>
      <c r="N61" s="112" t="str">
        <f t="shared" si="24"/>
        <v/>
      </c>
      <c r="O61" s="112" t="str">
        <f t="shared" si="24"/>
        <v/>
      </c>
      <c r="P61" s="112" t="str">
        <f t="shared" si="24"/>
        <v/>
      </c>
      <c r="Q61" s="112">
        <v>6</v>
      </c>
      <c r="R61" s="112" t="str">
        <f t="shared" ref="R61:V61" si="25">IF($L61=R$3,(IF(OR($F61="A",$G61="√"),$I61/R$5,$J61/R$5)),"")</f>
        <v/>
      </c>
      <c r="S61" s="112" t="str">
        <f t="shared" si="25"/>
        <v/>
      </c>
      <c r="T61" s="112" t="str">
        <f t="shared" si="25"/>
        <v/>
      </c>
      <c r="U61" s="112" t="str">
        <f t="shared" si="25"/>
        <v/>
      </c>
      <c r="V61" s="112" t="str">
        <f t="shared" si="25"/>
        <v/>
      </c>
      <c r="W61" s="46" t="s">
        <v>29</v>
      </c>
      <c r="X61" s="56" t="s">
        <v>126</v>
      </c>
      <c r="Y61" s="131" t="s">
        <v>135</v>
      </c>
    </row>
    <row r="62" s="62" customFormat="1" ht="17" customHeight="1" spans="1:25">
      <c r="A62" s="100"/>
      <c r="B62" s="100"/>
      <c r="C62" s="46">
        <v>12</v>
      </c>
      <c r="D62" s="88" t="s">
        <v>148</v>
      </c>
      <c r="E62" s="95" t="s">
        <v>149</v>
      </c>
      <c r="F62" s="46" t="s">
        <v>38</v>
      </c>
      <c r="G62" s="46" t="s">
        <v>125</v>
      </c>
      <c r="H62" s="101">
        <v>6</v>
      </c>
      <c r="I62" s="51">
        <v>108</v>
      </c>
      <c r="J62" s="51">
        <v>54</v>
      </c>
      <c r="K62" s="51">
        <v>54</v>
      </c>
      <c r="L62" s="51">
        <v>5</v>
      </c>
      <c r="M62" s="112"/>
      <c r="N62" s="112"/>
      <c r="O62" s="112"/>
      <c r="P62" s="112"/>
      <c r="Q62" s="112">
        <v>6</v>
      </c>
      <c r="R62" s="112"/>
      <c r="S62" s="112"/>
      <c r="T62" s="112"/>
      <c r="U62" s="112"/>
      <c r="V62" s="112"/>
      <c r="W62" s="46" t="s">
        <v>29</v>
      </c>
      <c r="X62" s="56" t="s">
        <v>126</v>
      </c>
      <c r="Y62" s="131" t="s">
        <v>135</v>
      </c>
    </row>
    <row r="63" s="62" customFormat="1" ht="17" customHeight="1" spans="1:25">
      <c r="A63" s="100"/>
      <c r="B63" s="100"/>
      <c r="C63" s="46">
        <v>13</v>
      </c>
      <c r="D63" s="88" t="s">
        <v>150</v>
      </c>
      <c r="E63" s="95" t="s">
        <v>151</v>
      </c>
      <c r="F63" s="46" t="s">
        <v>38</v>
      </c>
      <c r="G63" s="46" t="s">
        <v>125</v>
      </c>
      <c r="H63" s="101">
        <v>4</v>
      </c>
      <c r="I63" s="51">
        <f t="shared" ref="I63:I69" si="26">J63+K63</f>
        <v>72</v>
      </c>
      <c r="J63" s="51">
        <v>36</v>
      </c>
      <c r="K63" s="51">
        <v>36</v>
      </c>
      <c r="L63" s="51">
        <v>5</v>
      </c>
      <c r="M63" s="112"/>
      <c r="N63" s="112"/>
      <c r="O63" s="112"/>
      <c r="P63" s="112"/>
      <c r="Q63" s="112">
        <v>4</v>
      </c>
      <c r="R63" s="112"/>
      <c r="S63" s="112"/>
      <c r="T63" s="112"/>
      <c r="U63" s="112"/>
      <c r="V63" s="112"/>
      <c r="W63" s="46" t="s">
        <v>29</v>
      </c>
      <c r="X63" s="56" t="s">
        <v>126</v>
      </c>
      <c r="Y63" s="132"/>
    </row>
    <row r="64" s="62" customFormat="1" ht="17" customHeight="1" spans="1:25">
      <c r="A64" s="100"/>
      <c r="B64" s="100"/>
      <c r="C64" s="46">
        <v>14</v>
      </c>
      <c r="D64" s="88" t="s">
        <v>152</v>
      </c>
      <c r="E64" s="95" t="s">
        <v>153</v>
      </c>
      <c r="F64" s="46" t="s">
        <v>38</v>
      </c>
      <c r="G64" s="46" t="s">
        <v>125</v>
      </c>
      <c r="H64" s="101">
        <v>6</v>
      </c>
      <c r="I64" s="51">
        <v>108</v>
      </c>
      <c r="J64" s="51">
        <v>24</v>
      </c>
      <c r="K64" s="51">
        <v>84</v>
      </c>
      <c r="L64" s="51">
        <v>6</v>
      </c>
      <c r="M64" s="112"/>
      <c r="N64" s="112"/>
      <c r="O64" s="112"/>
      <c r="P64" s="112"/>
      <c r="Q64" s="112"/>
      <c r="R64" s="112">
        <v>6</v>
      </c>
      <c r="S64" s="112"/>
      <c r="T64" s="112"/>
      <c r="U64" s="112"/>
      <c r="V64" s="112"/>
      <c r="W64" s="46" t="s">
        <v>29</v>
      </c>
      <c r="X64" s="56" t="s">
        <v>126</v>
      </c>
      <c r="Y64" s="131" t="s">
        <v>135</v>
      </c>
    </row>
    <row r="65" s="60" customFormat="1" ht="17" customHeight="1" spans="1:25">
      <c r="A65" s="100"/>
      <c r="B65" s="100"/>
      <c r="C65" s="46">
        <v>15</v>
      </c>
      <c r="D65" s="88" t="s">
        <v>154</v>
      </c>
      <c r="E65" s="95" t="s">
        <v>155</v>
      </c>
      <c r="F65" s="46" t="s">
        <v>38</v>
      </c>
      <c r="G65" s="46" t="s">
        <v>125</v>
      </c>
      <c r="H65" s="101">
        <v>4</v>
      </c>
      <c r="I65" s="51">
        <v>72</v>
      </c>
      <c r="J65" s="46">
        <v>36</v>
      </c>
      <c r="K65" s="46">
        <v>36</v>
      </c>
      <c r="L65" s="46">
        <v>6</v>
      </c>
      <c r="M65" s="112"/>
      <c r="N65" s="112"/>
      <c r="O65" s="112"/>
      <c r="P65" s="112"/>
      <c r="Q65" s="112"/>
      <c r="R65" s="112">
        <v>4</v>
      </c>
      <c r="S65" s="112"/>
      <c r="T65" s="112"/>
      <c r="U65" s="112"/>
      <c r="V65" s="112"/>
      <c r="W65" s="46" t="s">
        <v>29</v>
      </c>
      <c r="X65" s="56" t="s">
        <v>126</v>
      </c>
      <c r="Y65" s="131" t="s">
        <v>135</v>
      </c>
    </row>
    <row r="66" s="63" customFormat="1" ht="17" customHeight="1" spans="1:25">
      <c r="A66" s="100"/>
      <c r="B66" s="100"/>
      <c r="C66" s="46">
        <v>16</v>
      </c>
      <c r="D66" s="88" t="s">
        <v>156</v>
      </c>
      <c r="E66" s="95" t="s">
        <v>157</v>
      </c>
      <c r="F66" s="46" t="s">
        <v>38</v>
      </c>
      <c r="G66" s="46" t="s">
        <v>125</v>
      </c>
      <c r="H66" s="101">
        <f>I66/18</f>
        <v>6</v>
      </c>
      <c r="I66" s="51">
        <f t="shared" si="26"/>
        <v>108</v>
      </c>
      <c r="J66" s="51">
        <v>54</v>
      </c>
      <c r="K66" s="51">
        <v>54</v>
      </c>
      <c r="L66" s="51">
        <v>6</v>
      </c>
      <c r="M66" s="112"/>
      <c r="N66" s="112"/>
      <c r="O66" s="112"/>
      <c r="P66" s="112"/>
      <c r="Q66" s="112"/>
      <c r="R66" s="112">
        <v>6</v>
      </c>
      <c r="S66" s="112"/>
      <c r="T66" s="112"/>
      <c r="U66" s="112"/>
      <c r="V66" s="112"/>
      <c r="W66" s="46" t="s">
        <v>29</v>
      </c>
      <c r="X66" s="56" t="s">
        <v>126</v>
      </c>
      <c r="Y66" s="131" t="s">
        <v>135</v>
      </c>
    </row>
    <row r="67" s="62" customFormat="1" ht="17" customHeight="1" spans="1:25">
      <c r="A67" s="100"/>
      <c r="B67" s="100"/>
      <c r="C67" s="46">
        <v>17</v>
      </c>
      <c r="D67" s="88" t="s">
        <v>158</v>
      </c>
      <c r="E67" s="95" t="s">
        <v>159</v>
      </c>
      <c r="F67" s="46" t="s">
        <v>38</v>
      </c>
      <c r="G67" s="46" t="s">
        <v>125</v>
      </c>
      <c r="H67" s="101">
        <v>6</v>
      </c>
      <c r="I67" s="51">
        <v>108</v>
      </c>
      <c r="J67" s="51">
        <v>54</v>
      </c>
      <c r="K67" s="51">
        <v>54</v>
      </c>
      <c r="L67" s="46">
        <v>6</v>
      </c>
      <c r="M67" s="112"/>
      <c r="N67" s="112"/>
      <c r="O67" s="112"/>
      <c r="P67" s="112"/>
      <c r="Q67" s="112"/>
      <c r="R67" s="112">
        <v>6</v>
      </c>
      <c r="S67" s="112"/>
      <c r="T67" s="112"/>
      <c r="U67" s="112"/>
      <c r="V67" s="112"/>
      <c r="W67" s="46" t="s">
        <v>29</v>
      </c>
      <c r="X67" s="56" t="s">
        <v>126</v>
      </c>
      <c r="Y67" s="131" t="s">
        <v>135</v>
      </c>
    </row>
    <row r="68" s="63" customFormat="1" ht="17" customHeight="1" spans="1:25">
      <c r="A68" s="100"/>
      <c r="B68" s="100"/>
      <c r="C68" s="46">
        <v>18</v>
      </c>
      <c r="D68" s="88" t="s">
        <v>160</v>
      </c>
      <c r="E68" s="95" t="s">
        <v>161</v>
      </c>
      <c r="F68" s="46" t="s">
        <v>38</v>
      </c>
      <c r="G68" s="46" t="s">
        <v>125</v>
      </c>
      <c r="H68" s="101">
        <v>6</v>
      </c>
      <c r="I68" s="51">
        <f t="shared" si="26"/>
        <v>108</v>
      </c>
      <c r="J68" s="51">
        <v>24</v>
      </c>
      <c r="K68" s="51">
        <v>84</v>
      </c>
      <c r="L68" s="46">
        <v>7</v>
      </c>
      <c r="M68" s="112"/>
      <c r="N68" s="112"/>
      <c r="O68" s="112"/>
      <c r="P68" s="112"/>
      <c r="Q68" s="112"/>
      <c r="R68" s="112"/>
      <c r="S68" s="112">
        <v>6</v>
      </c>
      <c r="T68" s="112"/>
      <c r="U68" s="112"/>
      <c r="V68" s="112"/>
      <c r="W68" s="46" t="s">
        <v>29</v>
      </c>
      <c r="X68" s="56" t="s">
        <v>126</v>
      </c>
      <c r="Y68" s="131" t="s">
        <v>135</v>
      </c>
    </row>
    <row r="69" s="64" customFormat="1" ht="17" customHeight="1" spans="1:25">
      <c r="A69" s="100"/>
      <c r="B69" s="100"/>
      <c r="C69" s="46">
        <v>19</v>
      </c>
      <c r="D69" s="88" t="s">
        <v>162</v>
      </c>
      <c r="E69" s="95" t="s">
        <v>163</v>
      </c>
      <c r="F69" s="46" t="s">
        <v>38</v>
      </c>
      <c r="G69" s="46" t="s">
        <v>125</v>
      </c>
      <c r="H69" s="101">
        <f>I69/18</f>
        <v>6</v>
      </c>
      <c r="I69" s="51">
        <f t="shared" si="26"/>
        <v>108</v>
      </c>
      <c r="J69" s="51">
        <v>24</v>
      </c>
      <c r="K69" s="51">
        <v>84</v>
      </c>
      <c r="L69" s="46">
        <v>7</v>
      </c>
      <c r="M69" s="112"/>
      <c r="N69" s="112"/>
      <c r="O69" s="112"/>
      <c r="P69" s="112"/>
      <c r="Q69" s="112"/>
      <c r="R69" s="112"/>
      <c r="S69" s="112">
        <v>6</v>
      </c>
      <c r="T69" s="112"/>
      <c r="U69" s="112"/>
      <c r="V69" s="112"/>
      <c r="W69" s="46" t="s">
        <v>29</v>
      </c>
      <c r="X69" s="56" t="s">
        <v>126</v>
      </c>
      <c r="Y69" s="131" t="s">
        <v>135</v>
      </c>
    </row>
    <row r="70" s="62" customFormat="1" ht="17" customHeight="1" spans="1:25">
      <c r="A70" s="100"/>
      <c r="B70" s="100"/>
      <c r="C70" s="46">
        <v>20</v>
      </c>
      <c r="D70" s="88" t="s">
        <v>164</v>
      </c>
      <c r="E70" s="95" t="s">
        <v>165</v>
      </c>
      <c r="F70" s="46" t="s">
        <v>38</v>
      </c>
      <c r="G70" s="46" t="s">
        <v>125</v>
      </c>
      <c r="H70" s="101">
        <v>4</v>
      </c>
      <c r="I70" s="51">
        <v>72</v>
      </c>
      <c r="J70" s="46">
        <v>36</v>
      </c>
      <c r="K70" s="46">
        <v>36</v>
      </c>
      <c r="L70" s="46">
        <v>7</v>
      </c>
      <c r="M70" s="112"/>
      <c r="N70" s="112"/>
      <c r="O70" s="112"/>
      <c r="P70" s="112"/>
      <c r="Q70" s="112"/>
      <c r="R70" s="112"/>
      <c r="S70" s="112">
        <v>4</v>
      </c>
      <c r="T70" s="112"/>
      <c r="U70" s="112"/>
      <c r="V70" s="112"/>
      <c r="W70" s="46" t="s">
        <v>29</v>
      </c>
      <c r="X70" s="56" t="s">
        <v>126</v>
      </c>
      <c r="Y70" s="132"/>
    </row>
    <row r="71" s="65" customFormat="1" ht="17" customHeight="1" spans="1:25">
      <c r="A71" s="100"/>
      <c r="B71" s="100"/>
      <c r="C71" s="46">
        <v>21</v>
      </c>
      <c r="D71" s="88" t="s">
        <v>166</v>
      </c>
      <c r="E71" s="95" t="s">
        <v>167</v>
      </c>
      <c r="F71" s="46" t="s">
        <v>38</v>
      </c>
      <c r="G71" s="46" t="s">
        <v>125</v>
      </c>
      <c r="H71" s="101">
        <v>6</v>
      </c>
      <c r="I71" s="51">
        <v>108</v>
      </c>
      <c r="J71" s="46">
        <v>54</v>
      </c>
      <c r="K71" s="46">
        <v>54</v>
      </c>
      <c r="L71" s="51">
        <v>8</v>
      </c>
      <c r="M71" s="112"/>
      <c r="N71" s="112"/>
      <c r="O71" s="112"/>
      <c r="P71" s="112"/>
      <c r="Q71" s="112"/>
      <c r="R71" s="112"/>
      <c r="S71" s="112"/>
      <c r="T71" s="112">
        <v>6</v>
      </c>
      <c r="U71" s="112"/>
      <c r="V71" s="112"/>
      <c r="W71" s="46" t="s">
        <v>29</v>
      </c>
      <c r="X71" s="56" t="s">
        <v>126</v>
      </c>
      <c r="Y71" s="132"/>
    </row>
    <row r="72" s="66" customFormat="1" ht="17" customHeight="1" spans="1:25">
      <c r="A72" s="100"/>
      <c r="B72" s="100"/>
      <c r="C72" s="46">
        <v>22</v>
      </c>
      <c r="D72" s="88" t="s">
        <v>168</v>
      </c>
      <c r="E72" s="95" t="s">
        <v>169</v>
      </c>
      <c r="F72" s="46" t="s">
        <v>38</v>
      </c>
      <c r="G72" s="46" t="s">
        <v>125</v>
      </c>
      <c r="H72" s="101">
        <v>4</v>
      </c>
      <c r="I72" s="51">
        <v>72</v>
      </c>
      <c r="J72" s="51">
        <v>36</v>
      </c>
      <c r="K72" s="51">
        <v>36</v>
      </c>
      <c r="L72" s="51">
        <v>8</v>
      </c>
      <c r="M72" s="112"/>
      <c r="N72" s="112"/>
      <c r="O72" s="112"/>
      <c r="P72" s="112"/>
      <c r="Q72" s="112"/>
      <c r="R72" s="112"/>
      <c r="S72" s="112"/>
      <c r="T72" s="112">
        <v>4</v>
      </c>
      <c r="U72" s="112"/>
      <c r="V72" s="112"/>
      <c r="W72" s="46" t="s">
        <v>24</v>
      </c>
      <c r="X72" s="56" t="s">
        <v>126</v>
      </c>
      <c r="Y72" s="132"/>
    </row>
    <row r="73" ht="17" customHeight="1" spans="1:25">
      <c r="A73" s="100"/>
      <c r="B73" s="100"/>
      <c r="C73" s="46">
        <v>23</v>
      </c>
      <c r="D73" s="88" t="s">
        <v>170</v>
      </c>
      <c r="E73" s="95" t="s">
        <v>171</v>
      </c>
      <c r="F73" s="46" t="s">
        <v>22</v>
      </c>
      <c r="G73" s="46" t="s">
        <v>125</v>
      </c>
      <c r="H73" s="101">
        <v>4</v>
      </c>
      <c r="I73" s="51">
        <f>J73+K73</f>
        <v>72</v>
      </c>
      <c r="J73" s="51">
        <v>0</v>
      </c>
      <c r="K73" s="51">
        <v>72</v>
      </c>
      <c r="L73" s="46">
        <v>9</v>
      </c>
      <c r="M73" s="112"/>
      <c r="N73" s="112"/>
      <c r="O73" s="112"/>
      <c r="P73" s="112"/>
      <c r="Q73" s="112"/>
      <c r="R73" s="112"/>
      <c r="S73" s="112"/>
      <c r="T73" s="112"/>
      <c r="U73" s="112">
        <v>4</v>
      </c>
      <c r="V73" s="112"/>
      <c r="W73" s="46" t="s">
        <v>24</v>
      </c>
      <c r="X73" s="56" t="s">
        <v>126</v>
      </c>
      <c r="Y73" s="132"/>
    </row>
    <row r="74" ht="17" customHeight="1" spans="1:25">
      <c r="A74" s="100"/>
      <c r="B74" s="100"/>
      <c r="C74" s="46">
        <v>24</v>
      </c>
      <c r="D74" s="88" t="s">
        <v>172</v>
      </c>
      <c r="E74" s="95" t="s">
        <v>173</v>
      </c>
      <c r="F74" s="46" t="s">
        <v>22</v>
      </c>
      <c r="G74" s="46"/>
      <c r="H74" s="133">
        <v>6</v>
      </c>
      <c r="I74" s="46">
        <v>108</v>
      </c>
      <c r="J74" s="133">
        <v>0</v>
      </c>
      <c r="K74" s="133">
        <v>108</v>
      </c>
      <c r="L74" s="133">
        <v>9</v>
      </c>
      <c r="M74" s="143" t="str">
        <f t="shared" ref="M74:T74" si="27">IF($L74=M$3,(IF(OR($F74="A",$G74="√"),$I74/M$5,$J74/M$5)),"")</f>
        <v/>
      </c>
      <c r="N74" s="143" t="str">
        <f t="shared" si="27"/>
        <v/>
      </c>
      <c r="O74" s="143" t="str">
        <f t="shared" si="27"/>
        <v/>
      </c>
      <c r="P74" s="143" t="str">
        <f t="shared" si="27"/>
        <v/>
      </c>
      <c r="Q74" s="143" t="str">
        <f t="shared" si="27"/>
        <v/>
      </c>
      <c r="R74" s="143" t="str">
        <f t="shared" si="27"/>
        <v/>
      </c>
      <c r="S74" s="143" t="str">
        <f t="shared" si="27"/>
        <v/>
      </c>
      <c r="T74" s="143" t="str">
        <f t="shared" si="27"/>
        <v/>
      </c>
      <c r="U74" s="143">
        <v>8</v>
      </c>
      <c r="V74" s="143" t="str">
        <f>IF($L74=V$3,(IF(OR($F74="A",$G74="√"),$I74/V$5,$J74/V$5)),"")</f>
        <v/>
      </c>
      <c r="W74" s="46" t="s">
        <v>24</v>
      </c>
      <c r="X74" s="56" t="s">
        <v>126</v>
      </c>
      <c r="Y74" s="153"/>
    </row>
    <row r="75" ht="17" customHeight="1" spans="1:25">
      <c r="A75" s="100"/>
      <c r="B75" s="100"/>
      <c r="C75" s="46">
        <v>25</v>
      </c>
      <c r="D75" s="88" t="s">
        <v>174</v>
      </c>
      <c r="E75" s="95" t="s">
        <v>175</v>
      </c>
      <c r="F75" s="46" t="s">
        <v>22</v>
      </c>
      <c r="G75" s="46"/>
      <c r="H75" s="133">
        <v>26</v>
      </c>
      <c r="I75" s="46">
        <f>J75+K75</f>
        <v>780</v>
      </c>
      <c r="J75" s="133">
        <v>0</v>
      </c>
      <c r="K75" s="133">
        <v>780</v>
      </c>
      <c r="L75" s="133" t="s">
        <v>176</v>
      </c>
      <c r="M75" s="133" t="str">
        <f t="shared" ref="M75:T75" si="28">IF($L75=M$3,(IF(OR($F75="A",$G75="√"),$I75/M$5,$J75/M$5)),"")</f>
        <v/>
      </c>
      <c r="N75" s="133" t="str">
        <f t="shared" si="28"/>
        <v/>
      </c>
      <c r="O75" s="133" t="str">
        <f t="shared" si="28"/>
        <v/>
      </c>
      <c r="P75" s="133" t="str">
        <f t="shared" si="28"/>
        <v/>
      </c>
      <c r="Q75" s="133" t="str">
        <f t="shared" si="28"/>
        <v/>
      </c>
      <c r="R75" s="133" t="str">
        <f t="shared" si="28"/>
        <v/>
      </c>
      <c r="S75" s="133" t="str">
        <f t="shared" si="28"/>
        <v/>
      </c>
      <c r="T75" s="133" t="str">
        <f t="shared" si="28"/>
        <v/>
      </c>
      <c r="U75" s="133" t="s">
        <v>177</v>
      </c>
      <c r="V75" s="133" t="s">
        <v>178</v>
      </c>
      <c r="W75" s="46" t="s">
        <v>24</v>
      </c>
      <c r="X75" s="56" t="s">
        <v>126</v>
      </c>
      <c r="Y75" s="153"/>
    </row>
    <row r="76" ht="21" customHeight="1" spans="1:25">
      <c r="A76" s="100"/>
      <c r="B76" s="134"/>
      <c r="C76" s="74"/>
      <c r="D76" s="74"/>
      <c r="E76" s="135"/>
      <c r="F76" s="74"/>
      <c r="G76" s="74"/>
      <c r="H76" s="74">
        <f>SUM(H51:H75)</f>
        <v>146</v>
      </c>
      <c r="I76" s="74">
        <f>SUM(I51:I75)</f>
        <v>2940</v>
      </c>
      <c r="J76" s="74">
        <f>SUM(J51:J75)</f>
        <v>918</v>
      </c>
      <c r="K76" s="74">
        <f>SUM(K51:K75)</f>
        <v>2022</v>
      </c>
      <c r="L76" s="74"/>
      <c r="M76" s="110">
        <f t="shared" ref="M76:V76" si="29">SUM(M51:M74)</f>
        <v>4</v>
      </c>
      <c r="N76" s="110">
        <f t="shared" si="29"/>
        <v>4</v>
      </c>
      <c r="O76" s="110">
        <f t="shared" si="29"/>
        <v>16</v>
      </c>
      <c r="P76" s="110">
        <f t="shared" si="29"/>
        <v>18</v>
      </c>
      <c r="Q76" s="110">
        <f t="shared" si="29"/>
        <v>20</v>
      </c>
      <c r="R76" s="110">
        <f t="shared" si="29"/>
        <v>22</v>
      </c>
      <c r="S76" s="110">
        <f t="shared" si="29"/>
        <v>16</v>
      </c>
      <c r="T76" s="110">
        <f t="shared" si="29"/>
        <v>10</v>
      </c>
      <c r="U76" s="110">
        <f t="shared" si="29"/>
        <v>12</v>
      </c>
      <c r="V76" s="110">
        <f t="shared" si="29"/>
        <v>0</v>
      </c>
      <c r="W76" s="122"/>
      <c r="X76" s="123"/>
      <c r="Y76" s="154"/>
    </row>
    <row r="77" ht="19.15" customHeight="1" spans="1:25">
      <c r="A77" s="100"/>
      <c r="B77" s="136" t="s">
        <v>179</v>
      </c>
      <c r="C77" s="51">
        <v>1</v>
      </c>
      <c r="D77" s="97" t="s">
        <v>116</v>
      </c>
      <c r="E77" s="137" t="s">
        <v>180</v>
      </c>
      <c r="F77" s="46" t="s">
        <v>38</v>
      </c>
      <c r="G77" s="46" t="s">
        <v>125</v>
      </c>
      <c r="H77" s="101">
        <f>I77/18</f>
        <v>4</v>
      </c>
      <c r="I77" s="51">
        <f>J77+K77</f>
        <v>72</v>
      </c>
      <c r="J77" s="46">
        <v>36</v>
      </c>
      <c r="K77" s="46">
        <v>36</v>
      </c>
      <c r="L77" s="46"/>
      <c r="M77" s="112" t="str">
        <f>IF($L77=M$3,(IF(OR($F77="A",$G77="√"),$I77/M$5,$J77/M$5)),"")</f>
        <v/>
      </c>
      <c r="N77" s="112" t="str">
        <f>IF($L77=N$3,(IF(OR($F77="A",$G77="√"),$I77/N$5,$J77/N$5)),"")</f>
        <v/>
      </c>
      <c r="O77" s="112" t="str">
        <f>IF($L77=O$3,(IF(OR($F77="A",$G77="√"),$I77/O$5,$J77/O$5)),"")</f>
        <v/>
      </c>
      <c r="P77" s="112" t="str">
        <f>IF($L77=P$3,(IF(OR($F77="A",$G77="√"),$I77/P$5,$J77/P$5)),"")</f>
        <v/>
      </c>
      <c r="Q77" s="112" t="str">
        <f>IF($L77=Q$3,(IF(OR($F77="A",$G77="√"),$I77/Q$5,$J77/Q$5)),"")</f>
        <v/>
      </c>
      <c r="R77" s="112">
        <v>4</v>
      </c>
      <c r="S77" s="112"/>
      <c r="T77" s="112"/>
      <c r="U77" s="112"/>
      <c r="V77" s="112"/>
      <c r="W77" s="46" t="s">
        <v>24</v>
      </c>
      <c r="X77" s="147"/>
      <c r="Y77" s="95" t="s">
        <v>181</v>
      </c>
    </row>
    <row r="78" ht="19.15" customHeight="1" spans="1:25">
      <c r="A78" s="100"/>
      <c r="B78" s="136"/>
      <c r="C78" s="51">
        <v>2</v>
      </c>
      <c r="D78" s="97" t="s">
        <v>116</v>
      </c>
      <c r="E78" s="137" t="s">
        <v>182</v>
      </c>
      <c r="F78" s="46" t="s">
        <v>38</v>
      </c>
      <c r="G78" s="46" t="s">
        <v>125</v>
      </c>
      <c r="H78" s="101">
        <f>I78/18</f>
        <v>4</v>
      </c>
      <c r="I78" s="51">
        <f>J78+K78</f>
        <v>72</v>
      </c>
      <c r="J78" s="46">
        <v>36</v>
      </c>
      <c r="K78" s="46">
        <v>36</v>
      </c>
      <c r="L78" s="46"/>
      <c r="M78" s="112" t="str">
        <f>IF($L78=M$3,(IF(OR($F78="A",$G78="√"),$I78/M$5,$J78/M$5)),"")</f>
        <v/>
      </c>
      <c r="N78" s="112" t="str">
        <f>IF($L78=N$3,(IF(OR($F78="A",$G78="√"),$I78/N$5,$J78/N$5)),"")</f>
        <v/>
      </c>
      <c r="O78" s="112" t="str">
        <f>IF($L78=O$3,(IF(OR($F78="A",$G78="√"),$I78/O$5,$J78/O$5)),"")</f>
        <v/>
      </c>
      <c r="P78" s="112" t="str">
        <f>IF($L78=P$3,(IF(OR($F78="A",$G78="√"),$I78/P$5,$J78/P$5)),"")</f>
        <v/>
      </c>
      <c r="Q78" s="112">
        <v>4</v>
      </c>
      <c r="R78" s="112" t="str">
        <f>IF($L78=R$3,(IF(OR($F78="A",$G78="√"),$I78/R$5,$J78/R$5)),"")</f>
        <v/>
      </c>
      <c r="S78" s="48"/>
      <c r="T78" s="112"/>
      <c r="U78" s="112"/>
      <c r="V78" s="112"/>
      <c r="W78" s="46" t="s">
        <v>24</v>
      </c>
      <c r="X78" s="147"/>
      <c r="Y78" s="95"/>
    </row>
    <row r="79" ht="19.15" customHeight="1" spans="1:25">
      <c r="A79" s="100"/>
      <c r="B79" s="136"/>
      <c r="C79" s="51">
        <v>3</v>
      </c>
      <c r="D79" s="97" t="s">
        <v>116</v>
      </c>
      <c r="E79" s="137" t="s">
        <v>183</v>
      </c>
      <c r="F79" s="46" t="s">
        <v>38</v>
      </c>
      <c r="G79" s="46" t="s">
        <v>125</v>
      </c>
      <c r="H79" s="101">
        <f>I79/18</f>
        <v>4</v>
      </c>
      <c r="I79" s="51">
        <f>J79+K79</f>
        <v>72</v>
      </c>
      <c r="J79" s="46">
        <v>36</v>
      </c>
      <c r="K79" s="46">
        <v>36</v>
      </c>
      <c r="L79" s="46"/>
      <c r="M79" s="112"/>
      <c r="N79" s="112"/>
      <c r="O79" s="112"/>
      <c r="P79" s="112"/>
      <c r="Q79" s="112"/>
      <c r="R79" s="112"/>
      <c r="S79" s="112"/>
      <c r="T79" s="112">
        <v>4</v>
      </c>
      <c r="U79" s="112"/>
      <c r="V79" s="112"/>
      <c r="W79" s="46" t="s">
        <v>24</v>
      </c>
      <c r="X79" s="147"/>
      <c r="Y79" s="95"/>
    </row>
    <row r="80" ht="19.15" customHeight="1" spans="1:25">
      <c r="A80" s="100"/>
      <c r="B80" s="136"/>
      <c r="C80" s="51">
        <v>4</v>
      </c>
      <c r="D80" s="97" t="s">
        <v>116</v>
      </c>
      <c r="E80" s="137" t="s">
        <v>184</v>
      </c>
      <c r="F80" s="46" t="s">
        <v>38</v>
      </c>
      <c r="G80" s="46" t="s">
        <v>125</v>
      </c>
      <c r="H80" s="101">
        <v>4</v>
      </c>
      <c r="I80" s="51">
        <f>J80+K80</f>
        <v>72</v>
      </c>
      <c r="J80" s="46">
        <v>36</v>
      </c>
      <c r="K80" s="46">
        <v>36</v>
      </c>
      <c r="L80" s="46"/>
      <c r="M80" s="112"/>
      <c r="N80" s="112"/>
      <c r="O80" s="112"/>
      <c r="P80" s="112"/>
      <c r="Q80" s="112"/>
      <c r="R80" s="112"/>
      <c r="S80" s="112"/>
      <c r="T80" s="112"/>
      <c r="U80" s="112">
        <v>4</v>
      </c>
      <c r="V80" s="112"/>
      <c r="W80" s="46" t="s">
        <v>24</v>
      </c>
      <c r="X80" s="147"/>
      <c r="Y80" s="95"/>
    </row>
    <row r="81" ht="19.15" customHeight="1" spans="1:25">
      <c r="A81" s="134"/>
      <c r="B81" s="136"/>
      <c r="C81" s="74"/>
      <c r="D81" s="74"/>
      <c r="E81" s="135"/>
      <c r="F81" s="74"/>
      <c r="G81" s="74"/>
      <c r="H81" s="74">
        <f>SUM(H77:H80)</f>
        <v>16</v>
      </c>
      <c r="I81" s="74">
        <f>SUM(I77:I80)</f>
        <v>288</v>
      </c>
      <c r="J81" s="74">
        <f>SUM(J77:J80)</f>
        <v>144</v>
      </c>
      <c r="K81" s="74">
        <f>SUM(K77:K80)</f>
        <v>144</v>
      </c>
      <c r="L81" s="74"/>
      <c r="M81" s="110">
        <f t="shared" ref="M81:V81" si="30">SUM(M77:M80)</f>
        <v>0</v>
      </c>
      <c r="N81" s="110">
        <f t="shared" si="30"/>
        <v>0</v>
      </c>
      <c r="O81" s="110">
        <f t="shared" si="30"/>
        <v>0</v>
      </c>
      <c r="P81" s="110">
        <f t="shared" si="30"/>
        <v>0</v>
      </c>
      <c r="Q81" s="110">
        <f t="shared" si="30"/>
        <v>4</v>
      </c>
      <c r="R81" s="110">
        <f t="shared" si="30"/>
        <v>4</v>
      </c>
      <c r="S81" s="110">
        <f t="shared" si="30"/>
        <v>0</v>
      </c>
      <c r="T81" s="110">
        <f t="shared" si="30"/>
        <v>4</v>
      </c>
      <c r="U81" s="110">
        <f t="shared" si="30"/>
        <v>4</v>
      </c>
      <c r="V81" s="110">
        <f t="shared" si="30"/>
        <v>0</v>
      </c>
      <c r="W81" s="122"/>
      <c r="X81" s="123"/>
      <c r="Y81" s="154"/>
    </row>
    <row r="82" ht="28.9" customHeight="1" spans="1:25">
      <c r="A82" s="138"/>
      <c r="B82" s="139" t="s">
        <v>185</v>
      </c>
      <c r="C82" s="140"/>
      <c r="D82" s="140"/>
      <c r="E82" s="141"/>
      <c r="F82" s="140"/>
      <c r="G82" s="142"/>
      <c r="H82" s="74">
        <f>H76+H81</f>
        <v>162</v>
      </c>
      <c r="I82" s="74">
        <f>I76+I81</f>
        <v>3228</v>
      </c>
      <c r="J82" s="74">
        <f>J76+J81</f>
        <v>1062</v>
      </c>
      <c r="K82" s="74">
        <f>K76+K81</f>
        <v>2166</v>
      </c>
      <c r="L82" s="74"/>
      <c r="M82" s="110">
        <f t="shared" ref="M82:V82" si="31">M76+M81</f>
        <v>4</v>
      </c>
      <c r="N82" s="110">
        <f t="shared" si="31"/>
        <v>4</v>
      </c>
      <c r="O82" s="110">
        <f t="shared" si="31"/>
        <v>16</v>
      </c>
      <c r="P82" s="110">
        <f t="shared" si="31"/>
        <v>18</v>
      </c>
      <c r="Q82" s="110">
        <f t="shared" si="31"/>
        <v>24</v>
      </c>
      <c r="R82" s="110">
        <f t="shared" si="31"/>
        <v>26</v>
      </c>
      <c r="S82" s="110">
        <f t="shared" si="31"/>
        <v>16</v>
      </c>
      <c r="T82" s="110">
        <f t="shared" si="31"/>
        <v>14</v>
      </c>
      <c r="U82" s="110">
        <f t="shared" si="31"/>
        <v>16</v>
      </c>
      <c r="V82" s="110">
        <f t="shared" si="31"/>
        <v>0</v>
      </c>
      <c r="W82" s="128">
        <f>I82/M86</f>
        <v>0.623406720741599</v>
      </c>
      <c r="X82" s="129"/>
      <c r="Y82" s="154"/>
    </row>
    <row r="83" ht="20.45" customHeight="1" spans="1:25">
      <c r="A83" s="46" t="s">
        <v>29</v>
      </c>
      <c r="B83" s="46"/>
      <c r="C83" s="46"/>
      <c r="D83" s="46"/>
      <c r="E83" s="95"/>
      <c r="F83" s="46"/>
      <c r="G83" s="46"/>
      <c r="H83" s="46"/>
      <c r="I83" s="46"/>
      <c r="J83" s="46"/>
      <c r="K83" s="46"/>
      <c r="L83" s="46"/>
      <c r="M83" s="51" t="s">
        <v>23</v>
      </c>
      <c r="N83" s="51" t="s">
        <v>23</v>
      </c>
      <c r="O83" s="51" t="s">
        <v>23</v>
      </c>
      <c r="P83" s="51" t="s">
        <v>23</v>
      </c>
      <c r="Q83" s="51" t="s">
        <v>23</v>
      </c>
      <c r="R83" s="51" t="s">
        <v>23</v>
      </c>
      <c r="S83" s="51" t="s">
        <v>23</v>
      </c>
      <c r="T83" s="51" t="s">
        <v>23</v>
      </c>
      <c r="U83" s="51" t="s">
        <v>23</v>
      </c>
      <c r="V83" s="51"/>
      <c r="W83" s="46"/>
      <c r="X83" s="147"/>
      <c r="Y83" s="95"/>
    </row>
    <row r="84" ht="20.45" customHeight="1" spans="1:25">
      <c r="A84" s="46" t="s">
        <v>186</v>
      </c>
      <c r="B84" s="46"/>
      <c r="C84" s="46"/>
      <c r="D84" s="46"/>
      <c r="E84" s="95"/>
      <c r="F84" s="46"/>
      <c r="G84" s="46"/>
      <c r="H84" s="46"/>
      <c r="I84" s="46"/>
      <c r="J84" s="46"/>
      <c r="K84" s="46"/>
      <c r="L84" s="46"/>
      <c r="M84" s="51"/>
      <c r="N84" s="51"/>
      <c r="O84" s="51"/>
      <c r="P84" s="51"/>
      <c r="Q84" s="51"/>
      <c r="R84" s="51"/>
      <c r="S84" s="51"/>
      <c r="T84" s="51"/>
      <c r="U84" s="51"/>
      <c r="V84" s="51" t="s">
        <v>187</v>
      </c>
      <c r="W84" s="46"/>
      <c r="X84" s="147"/>
      <c r="Y84" s="95"/>
    </row>
    <row r="85" ht="20.45" customHeight="1" spans="1:25">
      <c r="A85" s="72" t="s">
        <v>188</v>
      </c>
      <c r="B85" s="72"/>
      <c r="C85" s="72"/>
      <c r="D85" s="72"/>
      <c r="E85" s="73"/>
      <c r="F85" s="72"/>
      <c r="G85" s="72"/>
      <c r="H85" s="72"/>
      <c r="I85" s="72"/>
      <c r="J85" s="72"/>
      <c r="K85" s="72"/>
      <c r="L85" s="72"/>
      <c r="M85" s="144">
        <f t="shared" ref="M85:V85" si="32">M50+M82</f>
        <v>30</v>
      </c>
      <c r="N85" s="144">
        <f t="shared" si="32"/>
        <v>24</v>
      </c>
      <c r="O85" s="144">
        <f t="shared" si="32"/>
        <v>27</v>
      </c>
      <c r="P85" s="144">
        <f t="shared" si="32"/>
        <v>24</v>
      </c>
      <c r="Q85" s="144">
        <f t="shared" si="32"/>
        <v>26</v>
      </c>
      <c r="R85" s="144">
        <f t="shared" si="32"/>
        <v>26</v>
      </c>
      <c r="S85" s="144">
        <f t="shared" si="32"/>
        <v>25</v>
      </c>
      <c r="T85" s="144">
        <f t="shared" si="32"/>
        <v>28</v>
      </c>
      <c r="U85" s="144">
        <f t="shared" si="32"/>
        <v>24</v>
      </c>
      <c r="V85" s="144">
        <f t="shared" si="32"/>
        <v>0</v>
      </c>
      <c r="W85" s="46"/>
      <c r="X85" s="147"/>
      <c r="Y85" s="95"/>
    </row>
    <row r="86" ht="20.45" customHeight="1" spans="1:25">
      <c r="A86" s="72" t="s">
        <v>189</v>
      </c>
      <c r="B86" s="72"/>
      <c r="C86" s="72"/>
      <c r="D86" s="72"/>
      <c r="E86" s="73"/>
      <c r="F86" s="72"/>
      <c r="G86" s="72"/>
      <c r="H86" s="74">
        <f>H50+H82</f>
        <v>267</v>
      </c>
      <c r="I86" s="74"/>
      <c r="J86" s="74"/>
      <c r="K86" s="74"/>
      <c r="L86" s="74"/>
      <c r="M86" s="145">
        <f>I82+I50</f>
        <v>5178</v>
      </c>
      <c r="N86" s="146"/>
      <c r="O86" s="146"/>
      <c r="P86" s="146"/>
      <c r="Q86" s="146"/>
      <c r="R86" s="148"/>
      <c r="S86" s="149" t="s">
        <v>190</v>
      </c>
      <c r="T86" s="150"/>
      <c r="U86" s="150"/>
      <c r="V86" s="150"/>
      <c r="W86" s="150"/>
      <c r="X86" s="150"/>
      <c r="Y86" s="95"/>
    </row>
    <row r="87" ht="20.45" customHeight="1" spans="1:25">
      <c r="A87" s="72" t="s">
        <v>191</v>
      </c>
      <c r="B87" s="72"/>
      <c r="C87" s="72"/>
      <c r="D87" s="72"/>
      <c r="E87" s="73"/>
      <c r="F87" s="72"/>
      <c r="G87" s="72"/>
      <c r="H87" s="74">
        <f>H81+H49</f>
        <v>29</v>
      </c>
      <c r="I87" s="74"/>
      <c r="J87" s="74"/>
      <c r="K87" s="74"/>
      <c r="L87" s="74"/>
      <c r="M87" s="145">
        <f>I81+I49</f>
        <v>522</v>
      </c>
      <c r="N87" s="146"/>
      <c r="O87" s="146"/>
      <c r="P87" s="146"/>
      <c r="Q87" s="146"/>
      <c r="R87" s="148"/>
      <c r="S87" s="129">
        <f>M87/M86</f>
        <v>0.100811123986095</v>
      </c>
      <c r="T87" s="151"/>
      <c r="U87" s="151"/>
      <c r="V87" s="151"/>
      <c r="W87" s="151"/>
      <c r="X87" s="151"/>
      <c r="Y87" s="95"/>
    </row>
    <row r="88" ht="20.45" customHeight="1" spans="1:25">
      <c r="A88" s="72" t="s">
        <v>192</v>
      </c>
      <c r="B88" s="72"/>
      <c r="C88" s="72"/>
      <c r="D88" s="72"/>
      <c r="E88" s="73"/>
      <c r="F88" s="72"/>
      <c r="G88" s="72"/>
      <c r="H88" s="74" t="s">
        <v>190</v>
      </c>
      <c r="I88" s="74"/>
      <c r="J88" s="74"/>
      <c r="K88" s="74"/>
      <c r="L88" s="74"/>
      <c r="M88" s="145">
        <f>K82+K50</f>
        <v>2616</v>
      </c>
      <c r="N88" s="146"/>
      <c r="O88" s="146"/>
      <c r="P88" s="146"/>
      <c r="Q88" s="146"/>
      <c r="R88" s="148"/>
      <c r="S88" s="123">
        <f>M88/M86</f>
        <v>0.505214368482039</v>
      </c>
      <c r="T88" s="152"/>
      <c r="U88" s="152"/>
      <c r="V88" s="152"/>
      <c r="W88" s="152"/>
      <c r="X88" s="152"/>
      <c r="Y88" s="155"/>
    </row>
  </sheetData>
  <mergeCells count="53">
    <mergeCell ref="A1:Y1"/>
    <mergeCell ref="F2:G2"/>
    <mergeCell ref="I2:K2"/>
    <mergeCell ref="M2:V2"/>
    <mergeCell ref="C41:G41"/>
    <mergeCell ref="W41:X41"/>
    <mergeCell ref="C49:G49"/>
    <mergeCell ref="W49:X49"/>
    <mergeCell ref="B50:G50"/>
    <mergeCell ref="W50:X50"/>
    <mergeCell ref="C76:G76"/>
    <mergeCell ref="W76:X76"/>
    <mergeCell ref="C81:G81"/>
    <mergeCell ref="W81:X81"/>
    <mergeCell ref="B82:G82"/>
    <mergeCell ref="W82:X82"/>
    <mergeCell ref="A83:L83"/>
    <mergeCell ref="A84:L84"/>
    <mergeCell ref="A85:L85"/>
    <mergeCell ref="A86:G86"/>
    <mergeCell ref="H86:L86"/>
    <mergeCell ref="M86:R86"/>
    <mergeCell ref="S86:X86"/>
    <mergeCell ref="A87:G87"/>
    <mergeCell ref="H87:L87"/>
    <mergeCell ref="M87:R87"/>
    <mergeCell ref="S87:X87"/>
    <mergeCell ref="A88:G88"/>
    <mergeCell ref="H88:L88"/>
    <mergeCell ref="M88:R88"/>
    <mergeCell ref="S88:X88"/>
    <mergeCell ref="A6:A49"/>
    <mergeCell ref="A51:A81"/>
    <mergeCell ref="B6:B40"/>
    <mergeCell ref="B42:B49"/>
    <mergeCell ref="B51:B76"/>
    <mergeCell ref="B77:B81"/>
    <mergeCell ref="C2:C5"/>
    <mergeCell ref="D2:D5"/>
    <mergeCell ref="E2:E5"/>
    <mergeCell ref="F3:F5"/>
    <mergeCell ref="G3:G5"/>
    <mergeCell ref="H2:H5"/>
    <mergeCell ref="I3:I5"/>
    <mergeCell ref="J3:J5"/>
    <mergeCell ref="K3:K5"/>
    <mergeCell ref="L2:L5"/>
    <mergeCell ref="W2:W5"/>
    <mergeCell ref="X2:X5"/>
    <mergeCell ref="Y2:Y5"/>
    <mergeCell ref="Y77:Y80"/>
    <mergeCell ref="Y83:Y86"/>
    <mergeCell ref="A2:B5"/>
  </mergeCells>
  <pageMargins left="0.338194444444444" right="0.227777777777778" top="0.751388888888889" bottom="0.751388888888889" header="0.298611111111111" footer="0.298611111111111"/>
  <pageSetup paperSize="9" scale="7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1"/>
  <sheetViews>
    <sheetView zoomScale="85" zoomScaleNormal="85" workbookViewId="0">
      <pane xSplit="21" ySplit="1" topLeftCell="V2" activePane="bottomRight" state="frozen"/>
      <selection/>
      <selection pane="topRight"/>
      <selection pane="bottomLeft"/>
      <selection pane="bottomRight" activeCell="E21" sqref="E21"/>
    </sheetView>
  </sheetViews>
  <sheetFormatPr defaultColWidth="8.875" defaultRowHeight="13.5"/>
  <cols>
    <col min="1" max="2" width="3" style="35" customWidth="1"/>
    <col min="3" max="3" width="11.75" style="36" customWidth="1"/>
    <col min="4" max="4" width="21.625" style="37" customWidth="1"/>
    <col min="5" max="5" width="18.375" style="38" customWidth="1"/>
    <col min="6" max="10" width="4.125" style="36" customWidth="1"/>
    <col min="11" max="11" width="7.125" style="36" customWidth="1"/>
    <col min="12" max="12" width="6.5" style="36" customWidth="1"/>
    <col min="13" max="19" width="6.5" style="35" customWidth="1"/>
    <col min="20" max="20" width="9.125" style="35" customWidth="1"/>
    <col min="21" max="21" width="16.875" style="35" customWidth="1"/>
    <col min="22" max="16384" width="8.875" style="35"/>
  </cols>
  <sheetData>
    <row r="1" ht="20.25" spans="1:24">
      <c r="A1" s="39" t="s">
        <v>193</v>
      </c>
      <c r="B1" s="39"/>
      <c r="C1" s="39"/>
      <c r="D1" s="39"/>
      <c r="E1" s="39"/>
      <c r="F1" s="39"/>
      <c r="G1" s="39"/>
      <c r="H1" s="39"/>
      <c r="I1" s="39"/>
      <c r="J1" s="39"/>
      <c r="K1" s="39"/>
      <c r="L1" s="39"/>
      <c r="M1" s="39"/>
      <c r="N1" s="39"/>
      <c r="O1" s="39"/>
      <c r="P1" s="39"/>
      <c r="Q1" s="39"/>
      <c r="R1" s="39"/>
      <c r="S1" s="39"/>
      <c r="T1" s="39"/>
      <c r="U1" s="39"/>
      <c r="V1" s="39"/>
      <c r="W1" s="39"/>
      <c r="X1" s="39"/>
    </row>
    <row r="2" spans="1:24">
      <c r="A2" s="40" t="s">
        <v>1</v>
      </c>
      <c r="B2" s="40" t="s">
        <v>2</v>
      </c>
      <c r="C2" s="40" t="s">
        <v>3</v>
      </c>
      <c r="D2" s="40" t="s">
        <v>4</v>
      </c>
      <c r="E2" s="41" t="s">
        <v>5</v>
      </c>
      <c r="F2" s="41"/>
      <c r="G2" s="40" t="s">
        <v>6</v>
      </c>
      <c r="H2" s="40" t="s">
        <v>7</v>
      </c>
      <c r="I2" s="40"/>
      <c r="J2" s="40"/>
      <c r="K2" s="40" t="s">
        <v>194</v>
      </c>
      <c r="L2" s="40" t="s">
        <v>9</v>
      </c>
      <c r="M2" s="40"/>
      <c r="N2" s="40"/>
      <c r="O2" s="40"/>
      <c r="P2" s="40"/>
      <c r="Q2" s="40"/>
      <c r="R2" s="40"/>
      <c r="S2" s="40"/>
      <c r="T2" s="40"/>
      <c r="U2" s="40"/>
      <c r="V2" s="40" t="s">
        <v>10</v>
      </c>
      <c r="W2" s="40" t="s">
        <v>11</v>
      </c>
      <c r="X2" s="40" t="s">
        <v>12</v>
      </c>
    </row>
    <row r="3" spans="1:24">
      <c r="A3" s="40"/>
      <c r="B3" s="40"/>
      <c r="C3" s="40"/>
      <c r="D3" s="40"/>
      <c r="E3" s="40" t="s">
        <v>13</v>
      </c>
      <c r="F3" s="40" t="s">
        <v>14</v>
      </c>
      <c r="G3" s="40"/>
      <c r="H3" s="40" t="s">
        <v>15</v>
      </c>
      <c r="I3" s="40" t="s">
        <v>16</v>
      </c>
      <c r="J3" s="40" t="s">
        <v>17</v>
      </c>
      <c r="K3" s="40"/>
      <c r="L3" s="50">
        <v>1</v>
      </c>
      <c r="M3" s="50">
        <v>2</v>
      </c>
      <c r="N3" s="50">
        <v>3</v>
      </c>
      <c r="O3" s="50">
        <v>4</v>
      </c>
      <c r="P3" s="50">
        <v>5</v>
      </c>
      <c r="Q3" s="50">
        <v>6</v>
      </c>
      <c r="R3" s="50">
        <v>7</v>
      </c>
      <c r="S3" s="50">
        <v>8</v>
      </c>
      <c r="T3" s="50">
        <v>9</v>
      </c>
      <c r="U3" s="50">
        <v>10</v>
      </c>
      <c r="V3" s="40"/>
      <c r="W3" s="40"/>
      <c r="X3" s="40"/>
    </row>
    <row r="4" spans="1:24">
      <c r="A4" s="40"/>
      <c r="B4" s="40"/>
      <c r="C4" s="40"/>
      <c r="D4" s="40"/>
      <c r="E4" s="40"/>
      <c r="F4" s="40"/>
      <c r="G4" s="40"/>
      <c r="H4" s="40"/>
      <c r="I4" s="40"/>
      <c r="J4" s="40"/>
      <c r="K4" s="40"/>
      <c r="L4" s="41">
        <v>20</v>
      </c>
      <c r="M4" s="41">
        <v>20</v>
      </c>
      <c r="N4" s="41">
        <v>20</v>
      </c>
      <c r="O4" s="41">
        <v>20</v>
      </c>
      <c r="P4" s="41">
        <v>20</v>
      </c>
      <c r="Q4" s="41">
        <v>20</v>
      </c>
      <c r="R4" s="41">
        <v>20</v>
      </c>
      <c r="S4" s="41">
        <v>20</v>
      </c>
      <c r="T4" s="41">
        <v>20</v>
      </c>
      <c r="U4" s="41">
        <v>20</v>
      </c>
      <c r="V4" s="40"/>
      <c r="W4" s="40"/>
      <c r="X4" s="40"/>
    </row>
    <row r="5" spans="1:24">
      <c r="A5" s="40"/>
      <c r="B5" s="40"/>
      <c r="C5" s="40"/>
      <c r="D5" s="40"/>
      <c r="E5" s="40"/>
      <c r="F5" s="40"/>
      <c r="G5" s="40"/>
      <c r="H5" s="40"/>
      <c r="I5" s="40"/>
      <c r="J5" s="40"/>
      <c r="K5" s="40"/>
      <c r="L5" s="41">
        <v>16</v>
      </c>
      <c r="M5" s="41">
        <v>18</v>
      </c>
      <c r="N5" s="41">
        <v>18</v>
      </c>
      <c r="O5" s="41">
        <v>18</v>
      </c>
      <c r="P5" s="41">
        <v>18</v>
      </c>
      <c r="Q5" s="41">
        <v>18</v>
      </c>
      <c r="R5" s="41">
        <v>18</v>
      </c>
      <c r="S5" s="41">
        <v>18</v>
      </c>
      <c r="T5" s="41">
        <v>12</v>
      </c>
      <c r="U5" s="41">
        <v>20</v>
      </c>
      <c r="V5" s="40"/>
      <c r="W5" s="40"/>
      <c r="X5" s="40"/>
    </row>
    <row r="6" ht="14.25" spans="1:24">
      <c r="A6" s="42" t="s">
        <v>195</v>
      </c>
      <c r="B6" s="43">
        <v>1</v>
      </c>
      <c r="C6" s="44">
        <v>153054</v>
      </c>
      <c r="D6" s="44" t="s">
        <v>196</v>
      </c>
      <c r="E6" s="45" t="s">
        <v>38</v>
      </c>
      <c r="F6" s="46" t="s">
        <v>125</v>
      </c>
      <c r="G6" s="47">
        <f>H6/18</f>
        <v>4</v>
      </c>
      <c r="H6" s="47">
        <f>I6+J6</f>
        <v>72</v>
      </c>
      <c r="I6" s="47">
        <v>36</v>
      </c>
      <c r="J6" s="47">
        <v>36</v>
      </c>
      <c r="K6" s="51"/>
      <c r="L6" s="52"/>
      <c r="M6" s="52"/>
      <c r="N6" s="52"/>
      <c r="O6" s="52"/>
      <c r="P6" s="52"/>
      <c r="Q6" s="47"/>
      <c r="R6" s="52"/>
      <c r="S6" s="47"/>
      <c r="T6" s="52"/>
      <c r="U6" s="52"/>
      <c r="V6" s="55"/>
      <c r="W6" s="56"/>
      <c r="X6" s="57"/>
    </row>
    <row r="7" ht="14.25" spans="1:24">
      <c r="A7" s="42"/>
      <c r="B7" s="43">
        <v>2</v>
      </c>
      <c r="C7" s="44">
        <v>153052</v>
      </c>
      <c r="D7" s="44" t="s">
        <v>197</v>
      </c>
      <c r="E7" s="45" t="s">
        <v>38</v>
      </c>
      <c r="F7" s="46" t="s">
        <v>125</v>
      </c>
      <c r="G7" s="47">
        <f>H7/18</f>
        <v>4</v>
      </c>
      <c r="H7" s="47">
        <f>I7+J7</f>
        <v>72</v>
      </c>
      <c r="I7" s="47">
        <v>36</v>
      </c>
      <c r="J7" s="47">
        <v>36</v>
      </c>
      <c r="K7" s="51"/>
      <c r="L7" s="52"/>
      <c r="M7" s="52"/>
      <c r="N7" s="52"/>
      <c r="O7" s="52"/>
      <c r="P7" s="52"/>
      <c r="Q7" s="47"/>
      <c r="R7" s="52"/>
      <c r="S7" s="47"/>
      <c r="T7" s="52"/>
      <c r="U7" s="52"/>
      <c r="V7" s="55"/>
      <c r="W7" s="56"/>
      <c r="X7" s="58"/>
    </row>
    <row r="8" ht="14.25" spans="1:24">
      <c r="A8" s="42"/>
      <c r="B8" s="43">
        <v>3</v>
      </c>
      <c r="C8" s="44">
        <v>152029</v>
      </c>
      <c r="D8" s="44" t="s">
        <v>198</v>
      </c>
      <c r="E8" s="45" t="s">
        <v>38</v>
      </c>
      <c r="F8" s="46" t="s">
        <v>125</v>
      </c>
      <c r="G8" s="47">
        <f>H8/18</f>
        <v>4</v>
      </c>
      <c r="H8" s="47">
        <f>I8+J8</f>
        <v>72</v>
      </c>
      <c r="I8" s="47">
        <v>36</v>
      </c>
      <c r="J8" s="47">
        <v>36</v>
      </c>
      <c r="K8" s="51"/>
      <c r="L8" s="53"/>
      <c r="M8" s="53"/>
      <c r="N8" s="53"/>
      <c r="O8" s="53"/>
      <c r="P8" s="53"/>
      <c r="Q8" s="53"/>
      <c r="R8" s="59"/>
      <c r="S8" s="59"/>
      <c r="T8" s="47"/>
      <c r="U8" s="53"/>
      <c r="V8" s="53"/>
      <c r="W8" s="53"/>
      <c r="X8" s="53"/>
    </row>
    <row r="9" ht="45" customHeight="1" spans="1:24">
      <c r="A9" s="42"/>
      <c r="B9" s="43">
        <v>4</v>
      </c>
      <c r="C9" s="44">
        <v>151023</v>
      </c>
      <c r="D9" s="44" t="s">
        <v>199</v>
      </c>
      <c r="E9" s="47" t="s">
        <v>38</v>
      </c>
      <c r="F9" s="47" t="s">
        <v>125</v>
      </c>
      <c r="G9" s="47">
        <f>H9/18</f>
        <v>4</v>
      </c>
      <c r="H9" s="47">
        <f>I9+J9</f>
        <v>72</v>
      </c>
      <c r="I9" s="47">
        <v>36</v>
      </c>
      <c r="J9" s="47">
        <v>36</v>
      </c>
      <c r="K9" s="47"/>
      <c r="L9" s="47"/>
      <c r="M9" s="47"/>
      <c r="N9" s="47"/>
      <c r="O9" s="47"/>
      <c r="P9" s="47"/>
      <c r="Q9" s="47"/>
      <c r="R9" s="47"/>
      <c r="S9" s="47"/>
      <c r="T9" s="47"/>
      <c r="U9" s="53"/>
      <c r="V9" s="53"/>
      <c r="W9" s="53"/>
      <c r="X9" s="53"/>
    </row>
    <row r="10" spans="5:21">
      <c r="E10" s="48"/>
      <c r="F10" s="49"/>
      <c r="G10" s="49"/>
      <c r="H10" s="49"/>
      <c r="I10" s="49"/>
      <c r="J10" s="49"/>
      <c r="K10" s="49"/>
      <c r="L10" s="49"/>
      <c r="M10" s="54"/>
      <c r="N10" s="54"/>
      <c r="O10" s="54"/>
      <c r="P10" s="54"/>
      <c r="Q10" s="54"/>
      <c r="R10" s="54"/>
      <c r="S10" s="54"/>
      <c r="T10" s="54"/>
      <c r="U10" s="54"/>
    </row>
    <row r="11" spans="5:21">
      <c r="E11" s="48"/>
      <c r="F11" s="49"/>
      <c r="G11" s="49"/>
      <c r="H11" s="49"/>
      <c r="I11" s="49"/>
      <c r="J11" s="49"/>
      <c r="K11" s="49"/>
      <c r="L11" s="49"/>
      <c r="M11" s="54"/>
      <c r="N11" s="54"/>
      <c r="O11" s="54"/>
      <c r="P11" s="54"/>
      <c r="Q11" s="54"/>
      <c r="R11" s="54"/>
      <c r="S11" s="54"/>
      <c r="T11" s="54"/>
      <c r="U11" s="54"/>
    </row>
  </sheetData>
  <mergeCells count="19">
    <mergeCell ref="A1:X1"/>
    <mergeCell ref="E2:F2"/>
    <mergeCell ref="H2:J2"/>
    <mergeCell ref="L2:U2"/>
    <mergeCell ref="A2:A5"/>
    <mergeCell ref="A6:A9"/>
    <mergeCell ref="B2:B5"/>
    <mergeCell ref="C2:C5"/>
    <mergeCell ref="D2:D5"/>
    <mergeCell ref="E3:E5"/>
    <mergeCell ref="F3:F5"/>
    <mergeCell ref="G2:G5"/>
    <mergeCell ref="H3:H5"/>
    <mergeCell ref="I3:I5"/>
    <mergeCell ref="J3:J5"/>
    <mergeCell ref="K2:K5"/>
    <mergeCell ref="V2:V5"/>
    <mergeCell ref="W2:W5"/>
    <mergeCell ref="X2:X5"/>
  </mergeCells>
  <pageMargins left="0.34" right="0.23"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9"/>
  <sheetViews>
    <sheetView workbookViewId="0">
      <pane xSplit="12" ySplit="5" topLeftCell="M29" activePane="bottomRight" state="frozen"/>
      <selection/>
      <selection pane="topRight"/>
      <selection pane="bottomLeft"/>
      <selection pane="bottomRight" activeCell="J7" sqref="J7"/>
    </sheetView>
  </sheetViews>
  <sheetFormatPr defaultColWidth="8.875" defaultRowHeight="13.5"/>
  <cols>
    <col min="1" max="2" width="2.875" style="1" customWidth="1"/>
    <col min="3" max="3" width="3.5" style="2" customWidth="1"/>
    <col min="4" max="4" width="5.875" style="3" customWidth="1"/>
    <col min="5" max="5" width="16.5" style="4" customWidth="1"/>
    <col min="6" max="6" width="5.875" style="3" customWidth="1"/>
    <col min="7" max="7" width="3.625" style="3" customWidth="1"/>
    <col min="8" max="8" width="6.375" style="3" customWidth="1"/>
    <col min="9" max="12" width="5.75" style="3" customWidth="1"/>
    <col min="13" max="14" width="5.625" style="1" customWidth="1"/>
    <col min="15" max="15" width="5.75" style="1" customWidth="1"/>
    <col min="16" max="18" width="5.625" style="1" customWidth="1"/>
    <col min="19" max="19" width="4.125" style="5" customWidth="1"/>
    <col min="20" max="20" width="10" style="5" customWidth="1"/>
    <col min="21" max="21" width="30.25" style="6" customWidth="1"/>
    <col min="22" max="22" width="8.875" style="1"/>
    <col min="23" max="23" width="12.625" style="1"/>
    <col min="24" max="16384" width="8.875" style="1"/>
  </cols>
  <sheetData>
    <row r="1" ht="24.75" customHeight="1" spans="1:21">
      <c r="A1" s="7" t="s">
        <v>200</v>
      </c>
      <c r="B1" s="7"/>
      <c r="C1" s="7"/>
      <c r="D1" s="8"/>
      <c r="E1" s="7"/>
      <c r="F1" s="8"/>
      <c r="G1" s="8"/>
      <c r="H1" s="8"/>
      <c r="I1" s="8"/>
      <c r="J1" s="8"/>
      <c r="K1" s="8"/>
      <c r="L1" s="8"/>
      <c r="M1" s="7"/>
      <c r="N1" s="7"/>
      <c r="O1" s="7"/>
      <c r="P1" s="7"/>
      <c r="Q1" s="7"/>
      <c r="R1" s="7"/>
      <c r="S1" s="27"/>
      <c r="T1" s="27"/>
      <c r="U1" s="27"/>
    </row>
    <row r="2" spans="1:21">
      <c r="A2" s="9" t="s">
        <v>1</v>
      </c>
      <c r="B2" s="10"/>
      <c r="C2" s="10" t="s">
        <v>2</v>
      </c>
      <c r="D2" s="10" t="s">
        <v>3</v>
      </c>
      <c r="E2" s="10" t="s">
        <v>4</v>
      </c>
      <c r="F2" s="10" t="s">
        <v>5</v>
      </c>
      <c r="G2" s="10"/>
      <c r="H2" s="10" t="s">
        <v>6</v>
      </c>
      <c r="I2" s="10" t="s">
        <v>7</v>
      </c>
      <c r="J2" s="10"/>
      <c r="K2" s="10"/>
      <c r="L2" s="10" t="s">
        <v>8</v>
      </c>
      <c r="M2" s="10" t="s">
        <v>201</v>
      </c>
      <c r="N2" s="10"/>
      <c r="O2" s="10"/>
      <c r="P2" s="10"/>
      <c r="Q2" s="10"/>
      <c r="R2" s="10"/>
      <c r="S2" s="10" t="s">
        <v>10</v>
      </c>
      <c r="T2" s="10" t="s">
        <v>202</v>
      </c>
      <c r="U2" s="28" t="s">
        <v>203</v>
      </c>
    </row>
    <row r="3" spans="1:21">
      <c r="A3" s="11"/>
      <c r="B3" s="12"/>
      <c r="C3" s="12"/>
      <c r="D3" s="12"/>
      <c r="E3" s="12"/>
      <c r="F3" s="12" t="s">
        <v>13</v>
      </c>
      <c r="G3" s="12" t="s">
        <v>14</v>
      </c>
      <c r="H3" s="12"/>
      <c r="I3" s="12" t="s">
        <v>15</v>
      </c>
      <c r="J3" s="12" t="s">
        <v>16</v>
      </c>
      <c r="K3" s="12" t="s">
        <v>17</v>
      </c>
      <c r="L3" s="12"/>
      <c r="M3" s="24">
        <v>1</v>
      </c>
      <c r="N3" s="24">
        <v>2</v>
      </c>
      <c r="O3" s="24">
        <v>3</v>
      </c>
      <c r="P3" s="24">
        <v>4</v>
      </c>
      <c r="Q3" s="24">
        <v>5</v>
      </c>
      <c r="R3" s="24">
        <v>6</v>
      </c>
      <c r="S3" s="12"/>
      <c r="T3" s="12"/>
      <c r="U3" s="29"/>
    </row>
    <row r="4" spans="1:21">
      <c r="A4" s="11"/>
      <c r="B4" s="12"/>
      <c r="C4" s="12"/>
      <c r="D4" s="12"/>
      <c r="E4" s="12"/>
      <c r="F4" s="12"/>
      <c r="G4" s="12"/>
      <c r="H4" s="12"/>
      <c r="I4" s="12"/>
      <c r="J4" s="12"/>
      <c r="K4" s="12"/>
      <c r="L4" s="12"/>
      <c r="M4" s="12">
        <v>20</v>
      </c>
      <c r="N4" s="12">
        <v>20</v>
      </c>
      <c r="O4" s="12">
        <v>20</v>
      </c>
      <c r="P4" s="12">
        <v>20</v>
      </c>
      <c r="Q4" s="12">
        <v>20</v>
      </c>
      <c r="R4" s="12">
        <v>20</v>
      </c>
      <c r="S4" s="12"/>
      <c r="T4" s="12"/>
      <c r="U4" s="29"/>
    </row>
    <row r="5" spans="1:21">
      <c r="A5" s="11"/>
      <c r="B5" s="12"/>
      <c r="C5" s="12"/>
      <c r="D5" s="12"/>
      <c r="E5" s="12"/>
      <c r="F5" s="12"/>
      <c r="G5" s="12"/>
      <c r="H5" s="12"/>
      <c r="I5" s="12"/>
      <c r="J5" s="12"/>
      <c r="K5" s="12"/>
      <c r="L5" s="12"/>
      <c r="M5" s="12">
        <v>16</v>
      </c>
      <c r="N5" s="12">
        <v>18</v>
      </c>
      <c r="O5" s="12">
        <v>18</v>
      </c>
      <c r="P5" s="12">
        <v>18</v>
      </c>
      <c r="Q5" s="12">
        <v>18</v>
      </c>
      <c r="R5" s="12">
        <v>18</v>
      </c>
      <c r="S5" s="12"/>
      <c r="T5" s="12"/>
      <c r="U5" s="29"/>
    </row>
    <row r="6" ht="54" customHeight="1" spans="1:21">
      <c r="A6" s="13" t="s">
        <v>102</v>
      </c>
      <c r="B6" s="14"/>
      <c r="C6" s="15">
        <v>1</v>
      </c>
      <c r="D6" s="156" t="s">
        <v>204</v>
      </c>
      <c r="E6" s="17" t="s">
        <v>205</v>
      </c>
      <c r="F6" s="16" t="s">
        <v>28</v>
      </c>
      <c r="G6" s="16" t="s">
        <v>206</v>
      </c>
      <c r="H6" s="16">
        <v>2</v>
      </c>
      <c r="I6" s="16">
        <v>36</v>
      </c>
      <c r="J6" s="16">
        <v>36</v>
      </c>
      <c r="K6" s="16">
        <v>0</v>
      </c>
      <c r="L6" s="25" t="s">
        <v>207</v>
      </c>
      <c r="M6" s="16"/>
      <c r="N6" s="16"/>
      <c r="O6" s="16"/>
      <c r="P6" s="16"/>
      <c r="Q6" s="16"/>
      <c r="R6" s="16"/>
      <c r="S6" s="15" t="s">
        <v>208</v>
      </c>
      <c r="T6" s="15" t="s">
        <v>78</v>
      </c>
      <c r="U6" s="30" t="s">
        <v>209</v>
      </c>
    </row>
    <row r="7" ht="46" customHeight="1" spans="1:21">
      <c r="A7" s="18"/>
      <c r="B7" s="19"/>
      <c r="C7" s="15">
        <v>2</v>
      </c>
      <c r="D7" s="156" t="s">
        <v>210</v>
      </c>
      <c r="E7" s="17" t="s">
        <v>211</v>
      </c>
      <c r="F7" s="16" t="s">
        <v>28</v>
      </c>
      <c r="G7" s="16" t="s">
        <v>206</v>
      </c>
      <c r="H7" s="16">
        <v>2</v>
      </c>
      <c r="I7" s="16">
        <v>36</v>
      </c>
      <c r="J7" s="16">
        <v>36</v>
      </c>
      <c r="K7" s="16">
        <v>0</v>
      </c>
      <c r="L7" s="25" t="s">
        <v>212</v>
      </c>
      <c r="M7" s="16"/>
      <c r="N7" s="16"/>
      <c r="O7" s="16"/>
      <c r="P7" s="16"/>
      <c r="Q7" s="16"/>
      <c r="R7" s="16"/>
      <c r="S7" s="15" t="s">
        <v>208</v>
      </c>
      <c r="T7" s="15" t="s">
        <v>78</v>
      </c>
      <c r="U7" s="30"/>
    </row>
    <row r="8" ht="60" customHeight="1" spans="1:21">
      <c r="A8" s="18"/>
      <c r="B8" s="19"/>
      <c r="C8" s="15">
        <v>3</v>
      </c>
      <c r="D8" s="156" t="s">
        <v>213</v>
      </c>
      <c r="E8" s="20" t="s">
        <v>214</v>
      </c>
      <c r="F8" s="16" t="s">
        <v>28</v>
      </c>
      <c r="G8" s="16" t="s">
        <v>206</v>
      </c>
      <c r="H8" s="16">
        <v>2</v>
      </c>
      <c r="I8" s="16">
        <v>36</v>
      </c>
      <c r="J8" s="16">
        <v>36</v>
      </c>
      <c r="K8" s="16">
        <v>0</v>
      </c>
      <c r="L8" s="25" t="s">
        <v>207</v>
      </c>
      <c r="M8" s="16"/>
      <c r="N8" s="16"/>
      <c r="O8" s="16"/>
      <c r="P8" s="16"/>
      <c r="Q8" s="16"/>
      <c r="R8" s="16"/>
      <c r="S8" s="15" t="s">
        <v>208</v>
      </c>
      <c r="T8" s="15" t="s">
        <v>78</v>
      </c>
      <c r="U8" s="30" t="s">
        <v>215</v>
      </c>
    </row>
    <row r="9" ht="51" customHeight="1" spans="1:21">
      <c r="A9" s="18"/>
      <c r="B9" s="19"/>
      <c r="C9" s="15">
        <v>4</v>
      </c>
      <c r="D9" s="156" t="s">
        <v>216</v>
      </c>
      <c r="E9" s="20" t="s">
        <v>217</v>
      </c>
      <c r="F9" s="16" t="s">
        <v>28</v>
      </c>
      <c r="G9" s="16" t="s">
        <v>206</v>
      </c>
      <c r="H9" s="16">
        <v>2</v>
      </c>
      <c r="I9" s="16">
        <v>36</v>
      </c>
      <c r="J9" s="16">
        <v>36</v>
      </c>
      <c r="K9" s="16">
        <v>0</v>
      </c>
      <c r="L9" s="25" t="s">
        <v>212</v>
      </c>
      <c r="M9" s="16"/>
      <c r="N9" s="16"/>
      <c r="O9" s="16"/>
      <c r="P9" s="16"/>
      <c r="Q9" s="16"/>
      <c r="R9" s="16"/>
      <c r="S9" s="15" t="s">
        <v>208</v>
      </c>
      <c r="T9" s="15" t="s">
        <v>78</v>
      </c>
      <c r="U9" s="30"/>
    </row>
    <row r="10" ht="53" customHeight="1" spans="1:21">
      <c r="A10" s="18"/>
      <c r="B10" s="19"/>
      <c r="C10" s="15">
        <v>5</v>
      </c>
      <c r="D10" s="156" t="s">
        <v>218</v>
      </c>
      <c r="E10" s="20" t="s">
        <v>219</v>
      </c>
      <c r="F10" s="16" t="s">
        <v>28</v>
      </c>
      <c r="G10" s="16" t="s">
        <v>206</v>
      </c>
      <c r="H10" s="16">
        <v>2</v>
      </c>
      <c r="I10" s="16">
        <v>36</v>
      </c>
      <c r="J10" s="16">
        <v>36</v>
      </c>
      <c r="K10" s="16">
        <v>0</v>
      </c>
      <c r="L10" s="25" t="s">
        <v>207</v>
      </c>
      <c r="M10" s="16"/>
      <c r="N10" s="16"/>
      <c r="O10" s="16"/>
      <c r="P10" s="16"/>
      <c r="Q10" s="16"/>
      <c r="R10" s="16"/>
      <c r="S10" s="15" t="s">
        <v>208</v>
      </c>
      <c r="T10" s="15" t="s">
        <v>78</v>
      </c>
      <c r="U10" s="30" t="s">
        <v>220</v>
      </c>
    </row>
    <row r="11" ht="62" customHeight="1" spans="1:21">
      <c r="A11" s="18"/>
      <c r="B11" s="19"/>
      <c r="C11" s="15">
        <v>6</v>
      </c>
      <c r="D11" s="156" t="s">
        <v>221</v>
      </c>
      <c r="E11" s="20" t="s">
        <v>222</v>
      </c>
      <c r="F11" s="16" t="s">
        <v>28</v>
      </c>
      <c r="G11" s="16" t="s">
        <v>206</v>
      </c>
      <c r="H11" s="16">
        <v>2</v>
      </c>
      <c r="I11" s="16">
        <v>36</v>
      </c>
      <c r="J11" s="16">
        <v>36</v>
      </c>
      <c r="K11" s="16">
        <v>0</v>
      </c>
      <c r="L11" s="25" t="s">
        <v>212</v>
      </c>
      <c r="M11" s="16"/>
      <c r="N11" s="16"/>
      <c r="O11" s="16"/>
      <c r="P11" s="16"/>
      <c r="Q11" s="16"/>
      <c r="R11" s="16"/>
      <c r="S11" s="15" t="s">
        <v>208</v>
      </c>
      <c r="T11" s="15" t="s">
        <v>78</v>
      </c>
      <c r="U11" s="30"/>
    </row>
    <row r="12" ht="48" customHeight="1" spans="1:21">
      <c r="A12" s="18"/>
      <c r="B12" s="19"/>
      <c r="C12" s="15">
        <v>7</v>
      </c>
      <c r="D12" s="156" t="s">
        <v>223</v>
      </c>
      <c r="E12" s="20" t="s">
        <v>224</v>
      </c>
      <c r="F12" s="16" t="s">
        <v>28</v>
      </c>
      <c r="G12" s="16" t="s">
        <v>206</v>
      </c>
      <c r="H12" s="16">
        <v>2</v>
      </c>
      <c r="I12" s="16">
        <v>36</v>
      </c>
      <c r="J12" s="16">
        <v>36</v>
      </c>
      <c r="K12" s="16">
        <v>0</v>
      </c>
      <c r="L12" s="25" t="s">
        <v>207</v>
      </c>
      <c r="M12" s="16"/>
      <c r="N12" s="16"/>
      <c r="O12" s="16"/>
      <c r="P12" s="16"/>
      <c r="Q12" s="16"/>
      <c r="R12" s="16"/>
      <c r="S12" s="15" t="s">
        <v>208</v>
      </c>
      <c r="T12" s="15" t="s">
        <v>78</v>
      </c>
      <c r="U12" s="30" t="s">
        <v>225</v>
      </c>
    </row>
    <row r="13" ht="39" customHeight="1" spans="1:21">
      <c r="A13" s="18"/>
      <c r="B13" s="19"/>
      <c r="C13" s="15">
        <v>8</v>
      </c>
      <c r="D13" s="156" t="s">
        <v>226</v>
      </c>
      <c r="E13" s="20" t="s">
        <v>227</v>
      </c>
      <c r="F13" s="16" t="s">
        <v>28</v>
      </c>
      <c r="G13" s="16" t="s">
        <v>206</v>
      </c>
      <c r="H13" s="16">
        <v>2</v>
      </c>
      <c r="I13" s="16">
        <v>36</v>
      </c>
      <c r="J13" s="16">
        <v>36</v>
      </c>
      <c r="K13" s="16">
        <v>0</v>
      </c>
      <c r="L13" s="25" t="s">
        <v>212</v>
      </c>
      <c r="M13" s="16"/>
      <c r="N13" s="16"/>
      <c r="O13" s="16"/>
      <c r="P13" s="16"/>
      <c r="Q13" s="16"/>
      <c r="R13" s="16"/>
      <c r="S13" s="15" t="s">
        <v>208</v>
      </c>
      <c r="T13" s="15" t="s">
        <v>78</v>
      </c>
      <c r="U13" s="30"/>
    </row>
    <row r="14" ht="64" customHeight="1" spans="1:21">
      <c r="A14" s="18"/>
      <c r="B14" s="19"/>
      <c r="C14" s="15">
        <v>9</v>
      </c>
      <c r="D14" s="156" t="s">
        <v>228</v>
      </c>
      <c r="E14" s="20" t="s">
        <v>229</v>
      </c>
      <c r="F14" s="16" t="s">
        <v>28</v>
      </c>
      <c r="G14" s="16" t="s">
        <v>206</v>
      </c>
      <c r="H14" s="16">
        <v>2</v>
      </c>
      <c r="I14" s="16">
        <v>36</v>
      </c>
      <c r="J14" s="16">
        <v>36</v>
      </c>
      <c r="K14" s="16">
        <v>0</v>
      </c>
      <c r="L14" s="25" t="s">
        <v>207</v>
      </c>
      <c r="M14" s="16"/>
      <c r="N14" s="16"/>
      <c r="O14" s="16"/>
      <c r="P14" s="16"/>
      <c r="Q14" s="16"/>
      <c r="R14" s="16"/>
      <c r="S14" s="15" t="s">
        <v>208</v>
      </c>
      <c r="T14" s="15" t="s">
        <v>78</v>
      </c>
      <c r="U14" s="31" t="s">
        <v>230</v>
      </c>
    </row>
    <row r="15" ht="98" customHeight="1" spans="1:21">
      <c r="A15" s="18"/>
      <c r="B15" s="19"/>
      <c r="C15" s="15">
        <v>10</v>
      </c>
      <c r="D15" s="156" t="s">
        <v>231</v>
      </c>
      <c r="E15" s="20" t="s">
        <v>232</v>
      </c>
      <c r="F15" s="16" t="s">
        <v>28</v>
      </c>
      <c r="G15" s="16" t="s">
        <v>206</v>
      </c>
      <c r="H15" s="16">
        <v>2</v>
      </c>
      <c r="I15" s="16">
        <v>36</v>
      </c>
      <c r="J15" s="16">
        <v>36</v>
      </c>
      <c r="K15" s="16">
        <v>0</v>
      </c>
      <c r="L15" s="25" t="s">
        <v>207</v>
      </c>
      <c r="M15" s="16"/>
      <c r="N15" s="16"/>
      <c r="O15" s="16"/>
      <c r="P15" s="16"/>
      <c r="Q15" s="16"/>
      <c r="R15" s="16"/>
      <c r="S15" s="15" t="s">
        <v>208</v>
      </c>
      <c r="T15" s="15" t="s">
        <v>78</v>
      </c>
      <c r="U15" s="31" t="s">
        <v>233</v>
      </c>
    </row>
    <row r="16" ht="138" customHeight="1" spans="1:21">
      <c r="A16" s="18"/>
      <c r="B16" s="19"/>
      <c r="C16" s="15">
        <v>11</v>
      </c>
      <c r="D16" s="156" t="s">
        <v>234</v>
      </c>
      <c r="E16" s="20" t="s">
        <v>235</v>
      </c>
      <c r="F16" s="16" t="s">
        <v>28</v>
      </c>
      <c r="G16" s="16" t="s">
        <v>206</v>
      </c>
      <c r="H16" s="16">
        <v>2</v>
      </c>
      <c r="I16" s="16">
        <v>36</v>
      </c>
      <c r="J16" s="16">
        <v>36</v>
      </c>
      <c r="K16" s="16">
        <v>0</v>
      </c>
      <c r="L16" s="25" t="s">
        <v>207</v>
      </c>
      <c r="M16" s="16"/>
      <c r="N16" s="16"/>
      <c r="O16" s="16"/>
      <c r="P16" s="16"/>
      <c r="Q16" s="16"/>
      <c r="R16" s="16"/>
      <c r="S16" s="15" t="s">
        <v>208</v>
      </c>
      <c r="T16" s="15" t="s">
        <v>78</v>
      </c>
      <c r="U16" s="31" t="s">
        <v>236</v>
      </c>
    </row>
    <row r="17" ht="146" customHeight="1" spans="1:21">
      <c r="A17" s="18"/>
      <c r="B17" s="19"/>
      <c r="C17" s="15">
        <v>12</v>
      </c>
      <c r="D17" s="156" t="s">
        <v>237</v>
      </c>
      <c r="E17" s="20" t="s">
        <v>238</v>
      </c>
      <c r="F17" s="16" t="s">
        <v>28</v>
      </c>
      <c r="G17" s="16" t="s">
        <v>206</v>
      </c>
      <c r="H17" s="16">
        <v>2</v>
      </c>
      <c r="I17" s="16">
        <v>36</v>
      </c>
      <c r="J17" s="16">
        <v>36</v>
      </c>
      <c r="K17" s="16">
        <v>0</v>
      </c>
      <c r="L17" s="25" t="s">
        <v>207</v>
      </c>
      <c r="M17" s="16"/>
      <c r="N17" s="16"/>
      <c r="O17" s="16"/>
      <c r="P17" s="16"/>
      <c r="Q17" s="16"/>
      <c r="R17" s="16"/>
      <c r="S17" s="15" t="s">
        <v>208</v>
      </c>
      <c r="T17" s="15" t="s">
        <v>78</v>
      </c>
      <c r="U17" s="31" t="s">
        <v>239</v>
      </c>
    </row>
    <row r="18" ht="90" customHeight="1" spans="1:21">
      <c r="A18" s="18"/>
      <c r="B18" s="19"/>
      <c r="C18" s="15">
        <v>13</v>
      </c>
      <c r="D18" s="156" t="s">
        <v>240</v>
      </c>
      <c r="E18" s="20" t="s">
        <v>241</v>
      </c>
      <c r="F18" s="16" t="s">
        <v>28</v>
      </c>
      <c r="G18" s="16" t="s">
        <v>206</v>
      </c>
      <c r="H18" s="16">
        <v>2</v>
      </c>
      <c r="I18" s="16">
        <v>36</v>
      </c>
      <c r="J18" s="16">
        <v>36</v>
      </c>
      <c r="K18" s="16">
        <v>0</v>
      </c>
      <c r="L18" s="25" t="s">
        <v>207</v>
      </c>
      <c r="M18" s="16"/>
      <c r="N18" s="16"/>
      <c r="O18" s="16"/>
      <c r="P18" s="16"/>
      <c r="Q18" s="16"/>
      <c r="R18" s="16"/>
      <c r="S18" s="15" t="s">
        <v>208</v>
      </c>
      <c r="T18" s="15" t="s">
        <v>78</v>
      </c>
      <c r="U18" s="31" t="s">
        <v>242</v>
      </c>
    </row>
    <row r="19" ht="92" customHeight="1" spans="1:21">
      <c r="A19" s="18"/>
      <c r="B19" s="19"/>
      <c r="C19" s="15">
        <v>14</v>
      </c>
      <c r="D19" s="156" t="s">
        <v>243</v>
      </c>
      <c r="E19" s="20" t="s">
        <v>244</v>
      </c>
      <c r="F19" s="16" t="s">
        <v>28</v>
      </c>
      <c r="G19" s="16" t="s">
        <v>206</v>
      </c>
      <c r="H19" s="16">
        <v>2</v>
      </c>
      <c r="I19" s="16">
        <v>36</v>
      </c>
      <c r="J19" s="16">
        <v>36</v>
      </c>
      <c r="K19" s="16">
        <v>0</v>
      </c>
      <c r="L19" s="25" t="s">
        <v>207</v>
      </c>
      <c r="M19" s="16"/>
      <c r="N19" s="16"/>
      <c r="O19" s="16"/>
      <c r="P19" s="16"/>
      <c r="Q19" s="16"/>
      <c r="R19" s="16"/>
      <c r="S19" s="15" t="s">
        <v>208</v>
      </c>
      <c r="T19" s="15" t="s">
        <v>78</v>
      </c>
      <c r="U19" s="31" t="s">
        <v>245</v>
      </c>
    </row>
    <row r="20" ht="119" customHeight="1" spans="1:21">
      <c r="A20" s="18"/>
      <c r="B20" s="19"/>
      <c r="C20" s="15">
        <v>15</v>
      </c>
      <c r="D20" s="156" t="s">
        <v>246</v>
      </c>
      <c r="E20" s="20" t="s">
        <v>247</v>
      </c>
      <c r="F20" s="16" t="s">
        <v>28</v>
      </c>
      <c r="G20" s="16" t="s">
        <v>248</v>
      </c>
      <c r="H20" s="16">
        <v>2</v>
      </c>
      <c r="I20" s="16">
        <v>36</v>
      </c>
      <c r="J20" s="16">
        <v>6</v>
      </c>
      <c r="K20" s="16">
        <v>30</v>
      </c>
      <c r="L20" s="25" t="s">
        <v>207</v>
      </c>
      <c r="M20" s="16"/>
      <c r="N20" s="16"/>
      <c r="O20" s="16"/>
      <c r="P20" s="16"/>
      <c r="Q20" s="16"/>
      <c r="R20" s="16"/>
      <c r="S20" s="15" t="s">
        <v>24</v>
      </c>
      <c r="T20" s="15" t="s">
        <v>78</v>
      </c>
      <c r="U20" s="32" t="s">
        <v>249</v>
      </c>
    </row>
    <row r="21" ht="109" customHeight="1" spans="1:21">
      <c r="A21" s="18"/>
      <c r="B21" s="19"/>
      <c r="C21" s="15">
        <v>16</v>
      </c>
      <c r="D21" s="156" t="s">
        <v>250</v>
      </c>
      <c r="E21" s="20" t="s">
        <v>251</v>
      </c>
      <c r="F21" s="16" t="s">
        <v>28</v>
      </c>
      <c r="G21" s="16" t="s">
        <v>206</v>
      </c>
      <c r="H21" s="16">
        <v>2</v>
      </c>
      <c r="I21" s="16">
        <v>36</v>
      </c>
      <c r="J21" s="16">
        <v>36</v>
      </c>
      <c r="K21" s="16">
        <v>0</v>
      </c>
      <c r="L21" s="25" t="s">
        <v>207</v>
      </c>
      <c r="M21" s="16"/>
      <c r="N21" s="16"/>
      <c r="O21" s="16"/>
      <c r="P21" s="16"/>
      <c r="Q21" s="16"/>
      <c r="R21" s="16"/>
      <c r="S21" s="15" t="s">
        <v>208</v>
      </c>
      <c r="T21" s="15" t="s">
        <v>45</v>
      </c>
      <c r="U21" s="31" t="s">
        <v>252</v>
      </c>
    </row>
    <row r="22" ht="91" customHeight="1" spans="1:21">
      <c r="A22" s="18"/>
      <c r="B22" s="19"/>
      <c r="C22" s="15">
        <v>17</v>
      </c>
      <c r="D22" s="156" t="s">
        <v>253</v>
      </c>
      <c r="E22" s="20" t="s">
        <v>254</v>
      </c>
      <c r="F22" s="16" t="s">
        <v>28</v>
      </c>
      <c r="G22" s="16" t="s">
        <v>206</v>
      </c>
      <c r="H22" s="16">
        <v>2</v>
      </c>
      <c r="I22" s="16">
        <v>36</v>
      </c>
      <c r="J22" s="16">
        <v>36</v>
      </c>
      <c r="K22" s="16">
        <v>0</v>
      </c>
      <c r="L22" s="25" t="s">
        <v>207</v>
      </c>
      <c r="M22" s="16"/>
      <c r="N22" s="16"/>
      <c r="O22" s="16"/>
      <c r="P22" s="16"/>
      <c r="Q22" s="16"/>
      <c r="R22" s="16"/>
      <c r="S22" s="15" t="s">
        <v>208</v>
      </c>
      <c r="T22" s="15" t="s">
        <v>255</v>
      </c>
      <c r="U22" s="31" t="s">
        <v>256</v>
      </c>
    </row>
    <row r="23" ht="137" customHeight="1" spans="1:21">
      <c r="A23" s="18"/>
      <c r="B23" s="19"/>
      <c r="C23" s="15">
        <v>18</v>
      </c>
      <c r="D23" s="156" t="s">
        <v>257</v>
      </c>
      <c r="E23" s="20" t="s">
        <v>258</v>
      </c>
      <c r="F23" s="16" t="s">
        <v>28</v>
      </c>
      <c r="G23" s="16" t="s">
        <v>206</v>
      </c>
      <c r="H23" s="16">
        <v>2</v>
      </c>
      <c r="I23" s="16">
        <v>36</v>
      </c>
      <c r="J23" s="16">
        <v>36</v>
      </c>
      <c r="K23" s="16">
        <v>0</v>
      </c>
      <c r="L23" s="25" t="s">
        <v>207</v>
      </c>
      <c r="M23" s="16"/>
      <c r="N23" s="16"/>
      <c r="O23" s="16"/>
      <c r="P23" s="16"/>
      <c r="Q23" s="16"/>
      <c r="R23" s="16"/>
      <c r="S23" s="15" t="s">
        <v>208</v>
      </c>
      <c r="T23" s="15" t="s">
        <v>259</v>
      </c>
      <c r="U23" s="31" t="s">
        <v>260</v>
      </c>
    </row>
    <row r="24" ht="114" customHeight="1" spans="1:21">
      <c r="A24" s="18"/>
      <c r="B24" s="19"/>
      <c r="C24" s="15">
        <v>19</v>
      </c>
      <c r="D24" s="156" t="s">
        <v>261</v>
      </c>
      <c r="E24" s="20" t="s">
        <v>262</v>
      </c>
      <c r="F24" s="16" t="s">
        <v>28</v>
      </c>
      <c r="G24" s="16" t="s">
        <v>206</v>
      </c>
      <c r="H24" s="16">
        <v>2</v>
      </c>
      <c r="I24" s="16">
        <v>36</v>
      </c>
      <c r="J24" s="16">
        <v>36</v>
      </c>
      <c r="K24" s="16">
        <v>0</v>
      </c>
      <c r="L24" s="25" t="s">
        <v>207</v>
      </c>
      <c r="M24" s="16"/>
      <c r="N24" s="16"/>
      <c r="O24" s="16"/>
      <c r="P24" s="16"/>
      <c r="Q24" s="16"/>
      <c r="R24" s="16"/>
      <c r="S24" s="15" t="s">
        <v>208</v>
      </c>
      <c r="T24" s="15" t="s">
        <v>259</v>
      </c>
      <c r="U24" s="31" t="s">
        <v>263</v>
      </c>
    </row>
    <row r="25" ht="126" customHeight="1" spans="1:21">
      <c r="A25" s="18"/>
      <c r="B25" s="19"/>
      <c r="C25" s="15">
        <v>20</v>
      </c>
      <c r="D25" s="156" t="s">
        <v>264</v>
      </c>
      <c r="E25" s="20" t="s">
        <v>265</v>
      </c>
      <c r="F25" s="16" t="s">
        <v>28</v>
      </c>
      <c r="G25" s="16" t="s">
        <v>206</v>
      </c>
      <c r="H25" s="16">
        <v>2</v>
      </c>
      <c r="I25" s="16">
        <v>36</v>
      </c>
      <c r="J25" s="16">
        <v>36</v>
      </c>
      <c r="K25" s="16">
        <v>0</v>
      </c>
      <c r="L25" s="25" t="s">
        <v>207</v>
      </c>
      <c r="M25" s="16"/>
      <c r="N25" s="16"/>
      <c r="O25" s="16"/>
      <c r="P25" s="16"/>
      <c r="Q25" s="16"/>
      <c r="R25" s="16"/>
      <c r="S25" s="15" t="s">
        <v>208</v>
      </c>
      <c r="T25" s="15" t="s">
        <v>259</v>
      </c>
      <c r="U25" s="31" t="s">
        <v>266</v>
      </c>
    </row>
    <row r="26" ht="142" customHeight="1" spans="1:21">
      <c r="A26" s="18"/>
      <c r="B26" s="19"/>
      <c r="C26" s="15">
        <v>21</v>
      </c>
      <c r="D26" s="156" t="s">
        <v>267</v>
      </c>
      <c r="E26" s="20" t="s">
        <v>268</v>
      </c>
      <c r="F26" s="16" t="s">
        <v>28</v>
      </c>
      <c r="G26" s="16" t="s">
        <v>206</v>
      </c>
      <c r="H26" s="16">
        <v>2</v>
      </c>
      <c r="I26" s="16">
        <v>36</v>
      </c>
      <c r="J26" s="16">
        <v>36</v>
      </c>
      <c r="K26" s="16">
        <v>0</v>
      </c>
      <c r="L26" s="25" t="s">
        <v>207</v>
      </c>
      <c r="M26" s="16"/>
      <c r="N26" s="16"/>
      <c r="O26" s="16"/>
      <c r="P26" s="16"/>
      <c r="Q26" s="16"/>
      <c r="R26" s="16"/>
      <c r="S26" s="15" t="s">
        <v>208</v>
      </c>
      <c r="T26" s="15" t="s">
        <v>259</v>
      </c>
      <c r="U26" s="31" t="s">
        <v>269</v>
      </c>
    </row>
    <row r="27" ht="169" customHeight="1" spans="1:21">
      <c r="A27" s="18"/>
      <c r="B27" s="19"/>
      <c r="C27" s="15">
        <v>22</v>
      </c>
      <c r="D27" s="156" t="s">
        <v>270</v>
      </c>
      <c r="E27" s="20" t="s">
        <v>271</v>
      </c>
      <c r="F27" s="16" t="s">
        <v>28</v>
      </c>
      <c r="G27" s="16" t="s">
        <v>206</v>
      </c>
      <c r="H27" s="16">
        <v>2</v>
      </c>
      <c r="I27" s="16">
        <v>36</v>
      </c>
      <c r="J27" s="16">
        <v>36</v>
      </c>
      <c r="K27" s="16">
        <v>0</v>
      </c>
      <c r="L27" s="25" t="s">
        <v>207</v>
      </c>
      <c r="M27" s="16"/>
      <c r="N27" s="16"/>
      <c r="O27" s="16"/>
      <c r="P27" s="16"/>
      <c r="Q27" s="16"/>
      <c r="R27" s="16"/>
      <c r="S27" s="15" t="s">
        <v>208</v>
      </c>
      <c r="T27" s="15" t="s">
        <v>272</v>
      </c>
      <c r="U27" s="31" t="s">
        <v>273</v>
      </c>
    </row>
    <row r="28" ht="144" customHeight="1" spans="1:21">
      <c r="A28" s="18"/>
      <c r="B28" s="19"/>
      <c r="C28" s="15">
        <v>23</v>
      </c>
      <c r="D28" s="156" t="s">
        <v>274</v>
      </c>
      <c r="E28" s="20" t="s">
        <v>275</v>
      </c>
      <c r="F28" s="16" t="s">
        <v>28</v>
      </c>
      <c r="G28" s="16" t="s">
        <v>206</v>
      </c>
      <c r="H28" s="16">
        <v>2</v>
      </c>
      <c r="I28" s="16">
        <v>36</v>
      </c>
      <c r="J28" s="16">
        <v>36</v>
      </c>
      <c r="K28" s="16">
        <v>0</v>
      </c>
      <c r="L28" s="25" t="s">
        <v>207</v>
      </c>
      <c r="M28" s="16"/>
      <c r="N28" s="16"/>
      <c r="O28" s="16"/>
      <c r="P28" s="16"/>
      <c r="Q28" s="16"/>
      <c r="R28" s="16"/>
      <c r="S28" s="15" t="s">
        <v>208</v>
      </c>
      <c r="T28" s="15" t="s">
        <v>272</v>
      </c>
      <c r="U28" s="31" t="s">
        <v>276</v>
      </c>
    </row>
    <row r="29" ht="121" customHeight="1" spans="1:21">
      <c r="A29" s="18"/>
      <c r="B29" s="19"/>
      <c r="C29" s="15">
        <v>24</v>
      </c>
      <c r="D29" s="156" t="s">
        <v>277</v>
      </c>
      <c r="E29" s="20" t="s">
        <v>278</v>
      </c>
      <c r="F29" s="16" t="s">
        <v>28</v>
      </c>
      <c r="G29" s="16" t="s">
        <v>206</v>
      </c>
      <c r="H29" s="16">
        <v>2</v>
      </c>
      <c r="I29" s="16">
        <v>36</v>
      </c>
      <c r="J29" s="16">
        <v>36</v>
      </c>
      <c r="K29" s="16">
        <v>0</v>
      </c>
      <c r="L29" s="25" t="s">
        <v>207</v>
      </c>
      <c r="M29" s="15"/>
      <c r="N29" s="15"/>
      <c r="O29" s="15"/>
      <c r="P29" s="15"/>
      <c r="Q29" s="15"/>
      <c r="R29" s="15"/>
      <c r="S29" s="15" t="s">
        <v>208</v>
      </c>
      <c r="T29" s="15" t="s">
        <v>272</v>
      </c>
      <c r="U29" s="31" t="s">
        <v>279</v>
      </c>
    </row>
    <row r="30" ht="117" customHeight="1" spans="1:21">
      <c r="A30" s="18"/>
      <c r="B30" s="19"/>
      <c r="C30" s="21">
        <v>25</v>
      </c>
      <c r="D30" s="156" t="s">
        <v>280</v>
      </c>
      <c r="E30" s="20" t="s">
        <v>281</v>
      </c>
      <c r="F30" s="16" t="s">
        <v>28</v>
      </c>
      <c r="G30" s="16" t="s">
        <v>206</v>
      </c>
      <c r="H30" s="22">
        <v>2</v>
      </c>
      <c r="I30" s="16">
        <v>36</v>
      </c>
      <c r="J30" s="16">
        <v>36</v>
      </c>
      <c r="K30" s="16">
        <v>0</v>
      </c>
      <c r="L30" s="25" t="s">
        <v>207</v>
      </c>
      <c r="M30" s="26"/>
      <c r="N30" s="26"/>
      <c r="O30" s="26"/>
      <c r="P30" s="26"/>
      <c r="Q30" s="26"/>
      <c r="R30" s="26"/>
      <c r="S30" s="15" t="s">
        <v>208</v>
      </c>
      <c r="T30" s="33" t="s">
        <v>78</v>
      </c>
      <c r="U30" s="31" t="s">
        <v>282</v>
      </c>
    </row>
    <row r="31" ht="110" customHeight="1" spans="1:21">
      <c r="A31" s="18"/>
      <c r="B31" s="19"/>
      <c r="C31" s="15">
        <v>26</v>
      </c>
      <c r="D31" s="156" t="s">
        <v>283</v>
      </c>
      <c r="E31" s="20" t="s">
        <v>284</v>
      </c>
      <c r="F31" s="16" t="s">
        <v>28</v>
      </c>
      <c r="G31" s="16" t="s">
        <v>206</v>
      </c>
      <c r="H31" s="16">
        <v>2</v>
      </c>
      <c r="I31" s="16">
        <v>36</v>
      </c>
      <c r="J31" s="16">
        <v>36</v>
      </c>
      <c r="K31" s="16">
        <v>0</v>
      </c>
      <c r="L31" s="25" t="s">
        <v>207</v>
      </c>
      <c r="M31" s="26"/>
      <c r="N31" s="26"/>
      <c r="O31" s="26"/>
      <c r="P31" s="26"/>
      <c r="Q31" s="26"/>
      <c r="R31" s="26"/>
      <c r="S31" s="15" t="s">
        <v>208</v>
      </c>
      <c r="T31" s="33" t="s">
        <v>78</v>
      </c>
      <c r="U31" s="31" t="s">
        <v>285</v>
      </c>
    </row>
    <row r="32" ht="67" customHeight="1" spans="1:21">
      <c r="A32" s="18"/>
      <c r="B32" s="19"/>
      <c r="C32" s="21">
        <v>27</v>
      </c>
      <c r="D32" s="156" t="s">
        <v>286</v>
      </c>
      <c r="E32" s="17" t="s">
        <v>287</v>
      </c>
      <c r="F32" s="16" t="s">
        <v>28</v>
      </c>
      <c r="G32" s="16" t="s">
        <v>206</v>
      </c>
      <c r="H32" s="22">
        <v>2</v>
      </c>
      <c r="I32" s="16">
        <v>36</v>
      </c>
      <c r="J32" s="16">
        <v>36</v>
      </c>
      <c r="K32" s="16">
        <v>0</v>
      </c>
      <c r="L32" s="25" t="s">
        <v>207</v>
      </c>
      <c r="M32" s="26"/>
      <c r="N32" s="26"/>
      <c r="O32" s="26"/>
      <c r="P32" s="26"/>
      <c r="Q32" s="26"/>
      <c r="R32" s="26"/>
      <c r="S32" s="15" t="s">
        <v>208</v>
      </c>
      <c r="T32" s="33" t="s">
        <v>126</v>
      </c>
      <c r="U32" s="31" t="s">
        <v>288</v>
      </c>
    </row>
    <row r="33" ht="91" customHeight="1" spans="1:21">
      <c r="A33" s="18"/>
      <c r="B33" s="19"/>
      <c r="C33" s="15">
        <v>28</v>
      </c>
      <c r="D33" s="156" t="s">
        <v>289</v>
      </c>
      <c r="E33" s="17" t="s">
        <v>290</v>
      </c>
      <c r="F33" s="16" t="s">
        <v>28</v>
      </c>
      <c r="G33" s="16" t="s">
        <v>206</v>
      </c>
      <c r="H33" s="16">
        <v>2</v>
      </c>
      <c r="I33" s="16">
        <v>36</v>
      </c>
      <c r="J33" s="16">
        <v>36</v>
      </c>
      <c r="K33" s="16">
        <v>0</v>
      </c>
      <c r="L33" s="25" t="s">
        <v>207</v>
      </c>
      <c r="M33" s="26"/>
      <c r="N33" s="26"/>
      <c r="O33" s="26"/>
      <c r="P33" s="26"/>
      <c r="Q33" s="26"/>
      <c r="R33" s="26"/>
      <c r="S33" s="15" t="s">
        <v>208</v>
      </c>
      <c r="T33" s="33" t="s">
        <v>126</v>
      </c>
      <c r="U33" s="31" t="s">
        <v>291</v>
      </c>
    </row>
    <row r="34" ht="105" customHeight="1" spans="1:21">
      <c r="A34" s="18"/>
      <c r="B34" s="19"/>
      <c r="C34" s="15">
        <v>29</v>
      </c>
      <c r="D34" s="157" t="s">
        <v>292</v>
      </c>
      <c r="E34" s="23" t="s">
        <v>47</v>
      </c>
      <c r="F34" s="16" t="s">
        <v>28</v>
      </c>
      <c r="G34" s="16" t="s">
        <v>206</v>
      </c>
      <c r="H34" s="16">
        <v>2</v>
      </c>
      <c r="I34" s="16">
        <v>36</v>
      </c>
      <c r="J34" s="16">
        <v>36</v>
      </c>
      <c r="K34" s="16">
        <v>0</v>
      </c>
      <c r="L34" s="25" t="s">
        <v>207</v>
      </c>
      <c r="M34" s="15"/>
      <c r="N34" s="15"/>
      <c r="O34" s="15"/>
      <c r="P34" s="15"/>
      <c r="Q34" s="15"/>
      <c r="R34" s="15"/>
      <c r="S34" s="15" t="s">
        <v>208</v>
      </c>
      <c r="T34" s="33" t="s">
        <v>78</v>
      </c>
      <c r="U34" s="34" t="s">
        <v>293</v>
      </c>
    </row>
    <row r="35" ht="106" customHeight="1" spans="1:21">
      <c r="A35" s="18"/>
      <c r="B35" s="19"/>
      <c r="C35" s="15">
        <v>30</v>
      </c>
      <c r="D35" s="157" t="s">
        <v>294</v>
      </c>
      <c r="E35" s="23" t="s">
        <v>295</v>
      </c>
      <c r="F35" s="16" t="s">
        <v>28</v>
      </c>
      <c r="G35" s="16" t="s">
        <v>206</v>
      </c>
      <c r="H35" s="16">
        <v>2</v>
      </c>
      <c r="I35" s="16">
        <v>36</v>
      </c>
      <c r="J35" s="16">
        <v>36</v>
      </c>
      <c r="K35" s="16">
        <v>0</v>
      </c>
      <c r="L35" s="25" t="s">
        <v>207</v>
      </c>
      <c r="M35" s="15"/>
      <c r="N35" s="15"/>
      <c r="O35" s="15"/>
      <c r="P35" s="15"/>
      <c r="Q35" s="15"/>
      <c r="R35" s="15"/>
      <c r="S35" s="15" t="s">
        <v>208</v>
      </c>
      <c r="T35" s="33" t="s">
        <v>78</v>
      </c>
      <c r="U35" s="31" t="s">
        <v>296</v>
      </c>
    </row>
    <row r="36" ht="125" customHeight="1" spans="1:21">
      <c r="A36" s="18"/>
      <c r="B36" s="19"/>
      <c r="C36" s="15">
        <v>31</v>
      </c>
      <c r="D36" s="157" t="s">
        <v>297</v>
      </c>
      <c r="E36" s="23" t="s">
        <v>298</v>
      </c>
      <c r="F36" s="16" t="s">
        <v>28</v>
      </c>
      <c r="G36" s="16" t="s">
        <v>206</v>
      </c>
      <c r="H36" s="16">
        <v>2</v>
      </c>
      <c r="I36" s="16">
        <v>36</v>
      </c>
      <c r="J36" s="16">
        <v>36</v>
      </c>
      <c r="K36" s="16">
        <v>0</v>
      </c>
      <c r="L36" s="25" t="s">
        <v>207</v>
      </c>
      <c r="M36" s="15"/>
      <c r="N36" s="15"/>
      <c r="O36" s="15"/>
      <c r="P36" s="15"/>
      <c r="Q36" s="15"/>
      <c r="R36" s="15"/>
      <c r="S36" s="15" t="s">
        <v>208</v>
      </c>
      <c r="T36" s="33" t="s">
        <v>78</v>
      </c>
      <c r="U36" s="31" t="s">
        <v>299</v>
      </c>
    </row>
    <row r="37" ht="82" customHeight="1" spans="1:21">
      <c r="A37" s="18"/>
      <c r="B37" s="19"/>
      <c r="C37" s="15">
        <v>32</v>
      </c>
      <c r="D37" s="157" t="s">
        <v>300</v>
      </c>
      <c r="E37" s="23" t="s">
        <v>67</v>
      </c>
      <c r="F37" s="16" t="s">
        <v>28</v>
      </c>
      <c r="G37" s="16" t="s">
        <v>206</v>
      </c>
      <c r="H37" s="16">
        <v>2</v>
      </c>
      <c r="I37" s="16">
        <v>36</v>
      </c>
      <c r="J37" s="16">
        <v>36</v>
      </c>
      <c r="K37" s="16">
        <v>0</v>
      </c>
      <c r="L37" s="25" t="s">
        <v>207</v>
      </c>
      <c r="M37" s="15"/>
      <c r="N37" s="15"/>
      <c r="O37" s="15"/>
      <c r="P37" s="15"/>
      <c r="Q37" s="15"/>
      <c r="R37" s="15"/>
      <c r="S37" s="15" t="s">
        <v>208</v>
      </c>
      <c r="T37" s="33" t="s">
        <v>78</v>
      </c>
      <c r="U37" s="31" t="s">
        <v>301</v>
      </c>
    </row>
    <row r="38" ht="54" customHeight="1" spans="1:21">
      <c r="A38" s="18"/>
      <c r="B38" s="19"/>
      <c r="C38" s="15">
        <v>33</v>
      </c>
      <c r="D38" s="157" t="s">
        <v>302</v>
      </c>
      <c r="E38" s="23" t="s">
        <v>303</v>
      </c>
      <c r="F38" s="16" t="s">
        <v>28</v>
      </c>
      <c r="G38" s="16" t="s">
        <v>206</v>
      </c>
      <c r="H38" s="16">
        <v>2</v>
      </c>
      <c r="I38" s="16">
        <v>36</v>
      </c>
      <c r="J38" s="16">
        <v>36</v>
      </c>
      <c r="K38" s="16">
        <v>0</v>
      </c>
      <c r="L38" s="25" t="s">
        <v>207</v>
      </c>
      <c r="M38" s="15"/>
      <c r="N38" s="15"/>
      <c r="O38" s="15"/>
      <c r="P38" s="15"/>
      <c r="Q38" s="15"/>
      <c r="R38" s="15"/>
      <c r="S38" s="15" t="s">
        <v>208</v>
      </c>
      <c r="T38" s="33" t="s">
        <v>78</v>
      </c>
      <c r="U38" s="31" t="s">
        <v>304</v>
      </c>
    </row>
    <row r="39" ht="92" customHeight="1" spans="1:21">
      <c r="A39" s="18"/>
      <c r="B39" s="19"/>
      <c r="C39" s="15">
        <v>34</v>
      </c>
      <c r="D39" s="157" t="s">
        <v>305</v>
      </c>
      <c r="E39" s="23" t="s">
        <v>306</v>
      </c>
      <c r="F39" s="16" t="s">
        <v>28</v>
      </c>
      <c r="G39" s="16" t="s">
        <v>206</v>
      </c>
      <c r="H39" s="16">
        <v>2</v>
      </c>
      <c r="I39" s="16">
        <v>36</v>
      </c>
      <c r="J39" s="16">
        <v>36</v>
      </c>
      <c r="K39" s="16">
        <v>0</v>
      </c>
      <c r="L39" s="25" t="s">
        <v>207</v>
      </c>
      <c r="M39" s="15"/>
      <c r="N39" s="15"/>
      <c r="O39" s="15"/>
      <c r="P39" s="15"/>
      <c r="Q39" s="15"/>
      <c r="R39" s="15"/>
      <c r="S39" s="15" t="s">
        <v>208</v>
      </c>
      <c r="T39" s="33" t="s">
        <v>78</v>
      </c>
      <c r="U39" s="31" t="s">
        <v>307</v>
      </c>
    </row>
  </sheetData>
  <mergeCells count="23">
    <mergeCell ref="A1:U1"/>
    <mergeCell ref="F2:G2"/>
    <mergeCell ref="I2:K2"/>
    <mergeCell ref="M2:R2"/>
    <mergeCell ref="C2:C5"/>
    <mergeCell ref="D2:D5"/>
    <mergeCell ref="E2:E5"/>
    <mergeCell ref="F3:F5"/>
    <mergeCell ref="G3:G5"/>
    <mergeCell ref="H2:H5"/>
    <mergeCell ref="I3:I5"/>
    <mergeCell ref="J3:J5"/>
    <mergeCell ref="K3:K5"/>
    <mergeCell ref="L2:L5"/>
    <mergeCell ref="S2:S5"/>
    <mergeCell ref="T2:T5"/>
    <mergeCell ref="U2:U5"/>
    <mergeCell ref="U6:U7"/>
    <mergeCell ref="U8:U9"/>
    <mergeCell ref="U10:U11"/>
    <mergeCell ref="U12:U13"/>
    <mergeCell ref="A2:B5"/>
    <mergeCell ref="A6:B39"/>
  </mergeCells>
  <printOptions horizontalCentered="1"/>
  <pageMargins left="0.338194444444444" right="0.227777777777778"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附件1教学进程总体安排 </vt:lpstr>
      <vt:lpstr>附件3专业选修课</vt:lpstr>
      <vt:lpstr>公共选修课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齐v</cp:lastModifiedBy>
  <dcterms:created xsi:type="dcterms:W3CDTF">2022-03-28T00:40:00Z</dcterms:created>
  <dcterms:modified xsi:type="dcterms:W3CDTF">2024-05-07T06:39:32Z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C9E63E276E064F2BA5168177114FE7FC_13</vt:lpwstr>
  </property>
  <property fmtid="{D5CDD505-2E9C-101B-9397-08002B2CF9AE}" pid="3" name="KSOProductBuildVer">
    <vt:lpwstr>2052-11.1.0.14252</vt:lpwstr>
  </property>
</Properties>
</file>